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490" windowHeight="7755" firstSheet="1" activeTab="1"/>
  </bookViews>
  <sheets>
    <sheet name="bendras planas" sheetId="1" r:id="rId1"/>
    <sheet name="MVP Planas 2014-02-10" sheetId="4" r:id="rId2"/>
  </sheets>
  <definedNames>
    <definedName name="_xlnm.Print_Titles" localSheetId="1">'MVP Planas 2014-02-10'!$11:$11</definedName>
  </definedNames>
  <calcPr calcId="152511"/>
</workbook>
</file>

<file path=xl/sharedStrings.xml><?xml version="1.0" encoding="utf-8"?>
<sst xmlns="http://schemas.openxmlformats.org/spreadsheetml/2006/main" count="1287" uniqueCount="668">
  <si>
    <t>ŽEMAITIJOS NACIONALINIO PARKO DIREKCIJOS INFORMACIJOS APIE POREIKĮ   ĮSIGYTI 2014 METAMS</t>
  </si>
  <si>
    <t>Nr.</t>
  </si>
  <si>
    <t>Eil.Nr.</t>
  </si>
  <si>
    <t>Prekės, paslaugos ar darbų kodas pagal Bendrąjį viešųjų pirkimų žodyną (BVPŽ) su pavadinimu</t>
  </si>
  <si>
    <t>Pirkimo tipas, pavadinimas</t>
  </si>
  <si>
    <t>Pirkimo būdas</t>
  </si>
  <si>
    <t>Pirkimo pradžia (nurodoma data arba ketvirtis)</t>
  </si>
  <si>
    <t>Sutarties trukmė su pratęsimais mėnesiais,  nesant sutarties  nurodyti pabaigą nurodant metus mėnesį ir dieną</t>
  </si>
  <si>
    <t xml:space="preserve">Pastabos </t>
  </si>
  <si>
    <t>Prekės</t>
  </si>
  <si>
    <t>18100000-0 Profesiniai drabužiai, specialūs darbo drabužiai ir jų priedai</t>
  </si>
  <si>
    <t>Apklausos procedūra</t>
  </si>
  <si>
    <t xml:space="preserve">II, III, </t>
  </si>
  <si>
    <t>II</t>
  </si>
  <si>
    <t>Paslaugos</t>
  </si>
  <si>
    <t>teisinės</t>
  </si>
  <si>
    <t>pers apr</t>
  </si>
  <si>
    <t>švietimo</t>
  </si>
  <si>
    <t>sveikato</t>
  </si>
  <si>
    <t>konsult</t>
  </si>
  <si>
    <t>atlik</t>
  </si>
  <si>
    <t>audito</t>
  </si>
  <si>
    <t>IV</t>
  </si>
  <si>
    <t>32200000-5 Radiotelefonijos, radiotelegrafijos, radijo arba televizijos signalų siųstuvai</t>
  </si>
  <si>
    <t xml:space="preserve">Mobilus telefonai </t>
  </si>
  <si>
    <t>22800000-8 Popieriniai arba kartoniniai žurnalai, apskaitos knygos, segtuvai, blankai ir kiti spausdinti raštinės reikmenys</t>
  </si>
  <si>
    <t>Segtuvai, apskaitos knygos</t>
  </si>
  <si>
    <t>22200000-2 Laikraščiai, dienraščiai, peridiniai leidiniai ir žurnalai</t>
  </si>
  <si>
    <t>Pirštinės, spec apranga darbininkams, sargams, valytoja Uniformos</t>
  </si>
  <si>
    <t>09310000-5 Elektra</t>
  </si>
  <si>
    <t>Elektra 14100*0,57</t>
  </si>
  <si>
    <t>85100000-0 Sveikatos priežiūros paslaugos</t>
  </si>
  <si>
    <t>Darbuotojų sveikatos tikrinimas ir vairuotojo,skiepai</t>
  </si>
  <si>
    <t>80530000-8 Profesinio mokymo  paslaugos</t>
  </si>
  <si>
    <t xml:space="preserve">Seminarai, kursai </t>
  </si>
  <si>
    <t>79800000-2 Spausdinimo ir susijusios paslaugos</t>
  </si>
  <si>
    <t>Skelbimai</t>
  </si>
  <si>
    <t>72400000-4 Interneto paslaugos</t>
  </si>
  <si>
    <t>71300000-1 Inžinerijos paslaugos</t>
  </si>
  <si>
    <t>66514100-7 Su transportu susijęs draudimas</t>
  </si>
  <si>
    <t xml:space="preserve">Transporto </t>
  </si>
  <si>
    <t>64212000-5 Viešojo judriojo telefono ryšio  paslaugos</t>
  </si>
  <si>
    <t>Mobilus (bevielis) ryšis 36 mėn.(13+17)</t>
  </si>
  <si>
    <t>50700000-2 Remonto ir priežiūros paslaugos susijusios su pastatais</t>
  </si>
  <si>
    <t>55100000-1 Viešbučių paslaugos</t>
  </si>
  <si>
    <t>Apgyvendinimas</t>
  </si>
  <si>
    <t>50500000-0 Siurblių, vožtuvų, čiaupų ir metalinių talpyklų, agregatų ir įrenginių ir priežiūros paslaugos</t>
  </si>
  <si>
    <t>Remontas, varžų matavimas</t>
  </si>
  <si>
    <t>50400000-9 Medicinos ir precizinės įrangos remonto ir priežiūros paslaugos</t>
  </si>
  <si>
    <t>Gesintuvų patikra</t>
  </si>
  <si>
    <t>50100000-6 Transportopriemonių ir su jomis susijusių įrengimų remonto, priežiūros ir kitos paslaugos</t>
  </si>
  <si>
    <t>Svetainės talpinimas ir kt.</t>
  </si>
  <si>
    <t>24400000-8 Trašos ir azoto junginiai</t>
  </si>
  <si>
    <t>trąšos</t>
  </si>
  <si>
    <t>24300000-7 Baziniai neorganiniai ir organiniai chemikalai</t>
  </si>
  <si>
    <t>Chlorkalkės</t>
  </si>
  <si>
    <t>Skelbiamas  mažos vertės pirkimas</t>
  </si>
  <si>
    <t>03100000-2 Žemės ūkio ir sodininkystės produktai</t>
  </si>
  <si>
    <t>Puokštės, gėlės</t>
  </si>
  <si>
    <t>39100000-3 Baldai</t>
  </si>
  <si>
    <t>Baldai ir jų remontas</t>
  </si>
  <si>
    <t>09100000-0 Kuras</t>
  </si>
  <si>
    <t>Kuras</t>
  </si>
  <si>
    <t>60210000-3 /2 Viešojo geležinkelių transporto paslaugos</t>
  </si>
  <si>
    <t xml:space="preserve">Traukinio bilietai </t>
  </si>
  <si>
    <t>60610000-7 Keltų transporto paslaugos</t>
  </si>
  <si>
    <t>Keltų bilietai</t>
  </si>
  <si>
    <t>malkinės ir tvoros projektavimas</t>
  </si>
  <si>
    <t>Malkinės ir tvoros statybos darbai</t>
  </si>
  <si>
    <t>Kompiuterinė ir kita įranga bei jos remontas</t>
  </si>
  <si>
    <t xml:space="preserve">
71320000-7 Inžinerinio projektavimo paslaugos
</t>
  </si>
  <si>
    <t>I</t>
  </si>
  <si>
    <t>II ;IV</t>
  </si>
  <si>
    <t>prenumerata spaudinių</t>
  </si>
  <si>
    <t>I;IV</t>
  </si>
  <si>
    <t>III; IV</t>
  </si>
  <si>
    <t>30230000-0 Su kompiuteriais susijusi įranga; 30100000-0 Biuro mašinos, įrenginiai ir reikmenys, išskyrus kompiuterius, spaudintuvus ir baldus, 50300000-8 Remonto priežiūros ir kitos paslaugos susijusios su asmeninių kompiuterių, biuro įranga, telekomunikacijų bei garso ir vaizdo įranga</t>
  </si>
  <si>
    <t>Pastatų remontas ir priežiūra</t>
  </si>
  <si>
    <t>DARBAI</t>
  </si>
  <si>
    <t>24</t>
  </si>
  <si>
    <t>III</t>
  </si>
  <si>
    <t>2014.12.31 Gal sut</t>
  </si>
  <si>
    <t>Gavus finansavimą IŠ AARP</t>
  </si>
  <si>
    <t>Viso pirkimų</t>
  </si>
  <si>
    <t xml:space="preserve">PREKIŲ, PASLAUGŲ IR DARBŲ LENTELĖ </t>
  </si>
  <si>
    <t>30230000-0</t>
  </si>
  <si>
    <t>32200000-5</t>
  </si>
  <si>
    <t>22800000-8</t>
  </si>
  <si>
    <t>22200000-2</t>
  </si>
  <si>
    <t>09310000-5</t>
  </si>
  <si>
    <t>24400000-8</t>
  </si>
  <si>
    <t>24300000-7</t>
  </si>
  <si>
    <t>09100000-0</t>
  </si>
  <si>
    <t>03100000-2</t>
  </si>
  <si>
    <t>39100000-3</t>
  </si>
  <si>
    <t>CPO, nesant tinkamų sąlygų CVPIS</t>
  </si>
  <si>
    <t>18100000-0</t>
  </si>
  <si>
    <t>85100000-0</t>
  </si>
  <si>
    <t>80530000-8</t>
  </si>
  <si>
    <t>79800000-2</t>
  </si>
  <si>
    <t>72400000-4</t>
  </si>
  <si>
    <t>50500000-0</t>
  </si>
  <si>
    <t>50400000-9</t>
  </si>
  <si>
    <t>50100000-6</t>
  </si>
  <si>
    <t>71300000-1</t>
  </si>
  <si>
    <t>66514100-7</t>
  </si>
  <si>
    <t>60210000-3/2</t>
  </si>
  <si>
    <t>71320000-7</t>
  </si>
  <si>
    <t>60610000-7</t>
  </si>
  <si>
    <t>55100000-1</t>
  </si>
  <si>
    <t>50700000-2</t>
  </si>
  <si>
    <t>64212000-5</t>
  </si>
  <si>
    <t>45000000-7</t>
  </si>
  <si>
    <t>45000000-7 Statybos darbai</t>
  </si>
  <si>
    <t>Amatų centro rekontrukcijos papildomi darbai</t>
  </si>
  <si>
    <t>2231500-1-  nuotraukos</t>
  </si>
  <si>
    <t xml:space="preserve">nuotraukos </t>
  </si>
  <si>
    <t>apklausa</t>
  </si>
  <si>
    <t>I, II, III, IV</t>
  </si>
  <si>
    <t>22110000-4 spausdintos knygos</t>
  </si>
  <si>
    <t>spausdintos knygos (Užgavėnių parodai-konkursui)</t>
  </si>
  <si>
    <t>paramos lėšos</t>
  </si>
  <si>
    <t>15890000-3 Įvairūs maisto produktai ir sausieji produktai</t>
  </si>
  <si>
    <t>įvairūs maisto produktai (Užgavėnėms ir Joninėms, kitiems renginiams)</t>
  </si>
  <si>
    <t xml:space="preserve">39540000-9 Įvairūs virvelės, virvės, špagatas, tinklai </t>
  </si>
  <si>
    <t>Virvė Užgavėnėms</t>
  </si>
  <si>
    <t>37800000-6 Amatų ir meno reikmenys</t>
  </si>
  <si>
    <t>įvairūs reikmenys amatų centrui</t>
  </si>
  <si>
    <t>gavus lėšas projektui iš Lietuvos kultūros tarybos projektas</t>
  </si>
  <si>
    <t xml:space="preserve">44800000-8 Dažai, lakas ir mastika </t>
  </si>
  <si>
    <t>Dažai, gruntai (projektui ,,Menininkų dirbtuvės Beržore")</t>
  </si>
  <si>
    <t xml:space="preserve">44330000-2 Statybiniai strypai, virbai, viela ir profiliai </t>
  </si>
  <si>
    <t>metalo dirbiniai (projektui ,,Menininkų dirbtuvės Beržore")</t>
  </si>
  <si>
    <t>2231500-1</t>
  </si>
  <si>
    <t>22110000-4</t>
  </si>
  <si>
    <t>15890000-3</t>
  </si>
  <si>
    <t>39540000-9</t>
  </si>
  <si>
    <t>37800000-6</t>
  </si>
  <si>
    <t>44800000-8</t>
  </si>
  <si>
    <t>443300000-2</t>
  </si>
  <si>
    <t>38651000-3 Fotoaparatai</t>
  </si>
  <si>
    <t>Fotoaparatai (3 vnt.)</t>
  </si>
  <si>
    <t>II,III,IV</t>
  </si>
  <si>
    <t xml:space="preserve">30190000-7 Įvairi biuro įranga ir reikmenys </t>
  </si>
  <si>
    <t>Popierius ir kt.</t>
  </si>
  <si>
    <t>CPO, žalias pirkimas, projekto "LIFEscape" lėšos</t>
  </si>
  <si>
    <t>I,II</t>
  </si>
  <si>
    <t>projekto "LIFEscape" lėšos</t>
  </si>
  <si>
    <t>I,II,II,IV</t>
  </si>
  <si>
    <t>30142200-8 Kasos aparatai</t>
  </si>
  <si>
    <t>Kasos aparatas</t>
  </si>
  <si>
    <t>32552100-8 Telefono aparatai.</t>
  </si>
  <si>
    <t>Telefonas nešiojamu rageliu</t>
  </si>
  <si>
    <t>30190000-7</t>
  </si>
  <si>
    <t>viso:</t>
  </si>
  <si>
    <t>1 mėn.</t>
  </si>
  <si>
    <t>30142200-8</t>
  </si>
  <si>
    <t>32552100-8</t>
  </si>
  <si>
    <t>paramos lėšos, kitos lėšos</t>
  </si>
  <si>
    <t>30192000-1</t>
  </si>
  <si>
    <t>30192000-1 biuro reikmenys</t>
  </si>
  <si>
    <t>Įvairūs biuro reikmenys (pieštukai, rašikliai, spalvotas popierius, klijai ir kt.) išskyrus spausdinimo popierių</t>
  </si>
  <si>
    <t>CVP IS priemonėmis, ŽALIA</t>
  </si>
  <si>
    <t xml:space="preserve">92312210-6 Autorių teikiamos paslaugos </t>
  </si>
  <si>
    <t>Atskirų menininkų teikiamos paslaugos (projektui ,,Menininkų dirbtuvės Beržore")</t>
  </si>
  <si>
    <t>55320000-9 - maisto tiekimo paslaugos</t>
  </si>
  <si>
    <t>Maisto tiekimo paslaugos</t>
  </si>
  <si>
    <t>Remonto ir priežiūros paslaugos (Platelių dvaro sodybos pastatų signalizacijai)</t>
  </si>
  <si>
    <t xml:space="preserve"> 70200000-3 Nekilnojamojo turto priklausančio nuosavybės ar kita teise nuomos ar lizingo paslaugos </t>
  </si>
  <si>
    <t>patalpų nuoma seminarui ,,Užgavėnių valgiai"</t>
  </si>
  <si>
    <t>66515000-5/6 - Turto draudimas nuo žąlos ir nuostolių</t>
  </si>
  <si>
    <t>Platelių dvaro sodybos: tradicinių amatų centro (buv. rūsio), svirno ir jaujos draudimo paslaugos</t>
  </si>
  <si>
    <t>CVP IS priemonėmis</t>
  </si>
  <si>
    <t>92312210-6</t>
  </si>
  <si>
    <t>55320000-9</t>
  </si>
  <si>
    <t>66515000-5/6</t>
  </si>
  <si>
    <t>70200000-3</t>
  </si>
  <si>
    <t>Turistinio ŽNP žemėlapio (vokiečių kalba), atvirukų, stendų spausdinimas</t>
  </si>
  <si>
    <t>II, III, IV</t>
  </si>
  <si>
    <t>žaliasis pirkimas</t>
  </si>
  <si>
    <t>64100000-7 Pašto ir kurjerių paslaugos.</t>
  </si>
  <si>
    <t xml:space="preserve">Siuntų gabenimas </t>
  </si>
  <si>
    <t>Apklausa</t>
  </si>
  <si>
    <t>63712400-7 /3 Automobilių stovėjimo paslaugos</t>
  </si>
  <si>
    <t>Automobilio laikymo stovėjimo aikštelėje paslaugos</t>
  </si>
  <si>
    <t>79212000-3 Audito paslaugos</t>
  </si>
  <si>
    <t>Projekto „LIFEscape“ audito paslaugos</t>
  </si>
  <si>
    <t>55000000-0/17 Viešbučių, restoranų ir mažmeninės prekybos paslaugos</t>
  </si>
  <si>
    <t>Apgyvendinimas, maitinimas, patalpų nuoma</t>
  </si>
  <si>
    <t>Suvenyrų spausdinimas</t>
  </si>
  <si>
    <t>77000000-0 /27 Žemės ūkio, miškininkystės, sodininkystės paslaugos</t>
  </si>
  <si>
    <t>Platelių dvaro parko ir sodo šienavimas</t>
  </si>
  <si>
    <t>AARP  lėšos</t>
  </si>
  <si>
    <t xml:space="preserve">71356100-9 Techninės kontrolės paslaugos </t>
  </si>
  <si>
    <t>Automobilių stovėjimo aikštelės prie Gegrėnų archeologinio komplekso įrengimo darbų techninė priežiūra</t>
  </si>
  <si>
    <t>Gavus lėšų iš kelių direkcijos</t>
  </si>
  <si>
    <t>71248000-8 Projektų ir dokumentacijos priežiūra</t>
  </si>
  <si>
    <t>Automobilių stovėjimo aištelės prie Gegrėnų archeologinio komplekso įrengimo projekto vykdymo priežiūra</t>
  </si>
  <si>
    <t>50311400-2/ 7 Skaičiuotuvų ir apskaitos įrangos priežiūra ir remontas</t>
  </si>
  <si>
    <t>Kasos aparato priežiūros ir remonto darbai</t>
  </si>
  <si>
    <t>66515000-3 Draudimo nuo žalos ar nuostolių paslaugos.</t>
  </si>
  <si>
    <t>Turto draudimas (Šaltojo karo LC, ekspozicija)</t>
  </si>
  <si>
    <t>CVP IS</t>
  </si>
  <si>
    <t>98390000-3 Kitos paslaugos</t>
  </si>
  <si>
    <t>Raktų gamyba ir kt.</t>
  </si>
  <si>
    <t>I,II,III,IV</t>
  </si>
  <si>
    <t>90400000-1 Nuotekų paslaugos</t>
  </si>
  <si>
    <t>Buitinių nuotekų valymo įrenginio priežiūra (Šaltojo karo lankytojų centras)</t>
  </si>
  <si>
    <t>50600000-1 /1 Apsaugos ir gynybos reikmenų remonto ir priežiūros paslaugos</t>
  </si>
  <si>
    <t>Apsaugos ir priešgaisrinė signalizacija (Šaltojo karo ekspozicija, LC)</t>
  </si>
  <si>
    <t>64100000-7</t>
  </si>
  <si>
    <t>79212000-3</t>
  </si>
  <si>
    <t>55000000-0/17</t>
  </si>
  <si>
    <t>71356100-9</t>
  </si>
  <si>
    <t>71248000-8</t>
  </si>
  <si>
    <t>50311400-2/7</t>
  </si>
  <si>
    <t>66515000-3</t>
  </si>
  <si>
    <t>98390000-3</t>
  </si>
  <si>
    <t>90400000-1</t>
  </si>
  <si>
    <t>50600000-1/1</t>
  </si>
  <si>
    <t>63712400-7/3</t>
  </si>
  <si>
    <t>7700000-0/27</t>
  </si>
  <si>
    <t>907000000 Aplinkosauginės paslaugos</t>
  </si>
  <si>
    <t>Siberijos pelkės šienavimas, biomasės pašalinimas  iš tvarkomos teritorijos</t>
  </si>
  <si>
    <t xml:space="preserve">Apklausa </t>
  </si>
  <si>
    <t xml:space="preserve">CVPIS gavus finansavimą iš AARP  </t>
  </si>
  <si>
    <t>7000000-0 /27 Žemės ūkio, miškininkystės, sodininkystės paslaugos</t>
  </si>
  <si>
    <t>Pievų šienavimas ir biomasės išgabenimas iš tvarkomų teritorijų Aukštojo tyro telmologiniame draustinyje</t>
  </si>
  <si>
    <t>Pievų šienavimas, biomasės pašalinimas  iš tvarkomų teritorijų Plokštinės gamtiniame rezervate</t>
  </si>
  <si>
    <t>Velėnijos pelkės šienavimas  ir biomasės išgabenimas iš tvarkomos teritorijos.</t>
  </si>
  <si>
    <t xml:space="preserve">Mažojo varpenio augimvietės šienavimas ir biomasės išgabenimas iš tvarkomos teritorijos. </t>
  </si>
  <si>
    <t xml:space="preserve">Mažos vertės skelbiamas </t>
  </si>
  <si>
    <t>Pievų šienavimas ir biomasės išgabenimas iš tvarkomų teritorijų Ertenio telmologiniame  draustinyje.</t>
  </si>
  <si>
    <t>77000000-0 /27Žemės ūkio, miškininkystės, sodininkystės paslaugos</t>
  </si>
  <si>
    <t xml:space="preserve">Sibirinio vilkdalgio augimvietės šienavimas ir biomasės išgabenimas iš tvarkomos teritorijos. </t>
  </si>
  <si>
    <t>Pievų šienavimas ir biomasės išgabenimas iš tvarkomų teritorijų Šatos upės slėnyje Mikytų kraštovaizdžio draustinyje</t>
  </si>
  <si>
    <t>Pievų šienavimas ir biomasės išgabenimas iš tvarkomų teritorijų Stirbaičių kaimo kraštovaizdžio draustinyje</t>
  </si>
  <si>
    <t xml:space="preserve">Sasnovskio barščio naikinimas </t>
  </si>
  <si>
    <t xml:space="preserve"> 50700000-2 Remonto ir priežiūros paslaugos, susijusios su pastatais </t>
  </si>
  <si>
    <t>45233000-9  Greitkelių, kelių tiesimo, jų pamatų ir dangos klojimo darbai</t>
  </si>
  <si>
    <t>Automobilių stovėjimo aištelės prie Gegrėnų archeologinio komplekso įrengimo darbai</t>
  </si>
  <si>
    <t>skelbiamas mažos vertės pirkimas</t>
  </si>
  <si>
    <t xml:space="preserve">II </t>
  </si>
  <si>
    <t>6 mėn.</t>
  </si>
  <si>
    <t>45233000-9</t>
  </si>
  <si>
    <t>Amatų centro rekontrukcijos III etapo statybos darbai</t>
  </si>
  <si>
    <t>Viso pirkimo kaina (litais be centų) (su PVM)</t>
  </si>
  <si>
    <t>7000000-0/27</t>
  </si>
  <si>
    <t>Viso:</t>
  </si>
  <si>
    <t>Neskelbiamos deybos</t>
  </si>
  <si>
    <t>Supaprastintas atviras konkursas</t>
  </si>
  <si>
    <t>18 mėn.</t>
  </si>
  <si>
    <t xml:space="preserve">CVPIS </t>
  </si>
  <si>
    <t>Registrų centro paslaugos ir kt</t>
  </si>
  <si>
    <t>30192700-8 Raštinės reikmenys</t>
  </si>
  <si>
    <t>Kanceliarinės prekės</t>
  </si>
  <si>
    <t>projekto "Ežerai ateičiai" lėšos, Žaliasis pirkimas</t>
  </si>
  <si>
    <t>38000000-5 Laboratorinė, optinė ir precizinė įranga (išskyrus akinius)</t>
  </si>
  <si>
    <t>Monitoringo prietaisai</t>
  </si>
  <si>
    <t>projekto "Ežerai ateičiai" lėšos</t>
  </si>
  <si>
    <t>30192700-8</t>
  </si>
  <si>
    <t>38000000-5</t>
  </si>
  <si>
    <t>79951000-5/26 Seminarų organizavimo paslaugos</t>
  </si>
  <si>
    <t>Seminarų organizavimo paslaugos</t>
  </si>
  <si>
    <t>projekto "Nature Hardwoods" veikla</t>
  </si>
  <si>
    <t>72400000-4/5 Interneto paslaugos</t>
  </si>
  <si>
    <t>Internetinio tinklalapio koregavimas</t>
  </si>
  <si>
    <t>projekto "Ežerai ateičiai" lėšos, CVP IS priemonėmis</t>
  </si>
  <si>
    <t>79341000-6/13 Reklamos paslaugos</t>
  </si>
  <si>
    <t>Straipsnių publikavimas</t>
  </si>
  <si>
    <t>79970000-4/15 Leidybos paslaugos</t>
  </si>
  <si>
    <t>Leidyba</t>
  </si>
  <si>
    <t>projekto "Ežerai ateičiai" lėšos, Žaliasis pirkimas, CVP IS priemonėmis</t>
  </si>
  <si>
    <t>79951000-5/26</t>
  </si>
  <si>
    <t>72400000-4/5</t>
  </si>
  <si>
    <t>79341000-6/13</t>
  </si>
  <si>
    <t>79970000-4/15</t>
  </si>
  <si>
    <t>2 mėn.</t>
  </si>
  <si>
    <t xml:space="preserve">  Dujų įrangos remontas , techninis aptarnavimas ir kt.</t>
  </si>
  <si>
    <t>II, IV</t>
  </si>
  <si>
    <t>4 mėn.</t>
  </si>
  <si>
    <t>38651000-3</t>
  </si>
  <si>
    <t>ŽEMAITIJOS NACIONALINIO PARKO DIREKCIJOS MAŽOS VERTĖS  PIRKIMŲ PLANAS 2014 METAMS</t>
  </si>
  <si>
    <t>Darbai</t>
  </si>
  <si>
    <t>50100000-6 Transporto priemonių ir su jomis susijusių įrengimų remonto, priežiūros ir kitos paslaugos</t>
  </si>
  <si>
    <t>7. Kompiuterių ir susijusios paslaugos:</t>
  </si>
  <si>
    <t>1. Priežiūros ir remonto paslaugos:</t>
  </si>
  <si>
    <t>18. Geležinkelių transporto paslaugos</t>
  </si>
  <si>
    <t>19. Vandens transporto paslaugos</t>
  </si>
  <si>
    <t>20. Pagalbinio transporto paslaugos:</t>
  </si>
  <si>
    <t>5. Ryšių paslaugos:</t>
  </si>
  <si>
    <t>27. Kitos paslaugos:</t>
  </si>
  <si>
    <t>30197620-8 -Rašomasis popierius</t>
  </si>
  <si>
    <t>Rašomasis popierius ir kt.</t>
  </si>
  <si>
    <t xml:space="preserve">30100000-0 Biuro mašinos, įrenginiai ir reikmenys, išskyrus kompiuterius, spausdintuvus ir baldus.
</t>
  </si>
  <si>
    <t xml:space="preserve">Dažai lazeriniams spausdintuvams ir (arba) fakso aparatams,  dažų kasetės  ir pan.
</t>
  </si>
  <si>
    <t>CPO, žalias pirkimas</t>
  </si>
  <si>
    <t>71351810-4 Topografinės paslaugos</t>
  </si>
  <si>
    <t>projekto "LIFEscape" lėšos, CVP IS</t>
  </si>
  <si>
    <t>Gavus lėšų iš kelių direkcijos, CVP IS</t>
  </si>
  <si>
    <t>6. Finansinės paslaugos (draudimo paslaugos)</t>
  </si>
  <si>
    <t>16. Nuotekų ir atliekų šalinimo bei valymo paslaugos; sanitarinės ir panašios paslaugos</t>
  </si>
  <si>
    <t>12. Architektūros paslaugos:</t>
  </si>
  <si>
    <t>13. Reklamos paslaugos:</t>
  </si>
  <si>
    <t>9. Apskaitos, audito ir buhalterinės apskaitos paslaugos</t>
  </si>
  <si>
    <t>15. Leidybos ir spaudinimo paslaugos:</t>
  </si>
  <si>
    <t>24. Švietimo ir profesinio lavinimo paslaugos:</t>
  </si>
  <si>
    <t>25. Sveikatos ir socialinės paslaugos:</t>
  </si>
  <si>
    <t>26. Rekreacijos, kultūros ir sporto paslaugos:</t>
  </si>
  <si>
    <t xml:space="preserve">Siuntinių pristatymo paslaugos </t>
  </si>
  <si>
    <t>64100000-7  Pašto ir kurjerių paslaugos.</t>
  </si>
  <si>
    <t>Iš viso darbų:</t>
  </si>
  <si>
    <t>17. Viešbučių ir restoranų paslaugos:</t>
  </si>
  <si>
    <t>Toponuotraukų parengimas</t>
  </si>
  <si>
    <t xml:space="preserve">Prekės, paslaugos ar darbų kodas pagal Bendrąjį viešųjų pirkimų žodyną (BVPŽ) </t>
  </si>
  <si>
    <t xml:space="preserve">Viso pirkimo suma be PVM (litais) </t>
  </si>
  <si>
    <t xml:space="preserve">Pirkimo pradžia (nurodoma data arba ketvirtis) </t>
  </si>
  <si>
    <t>Sutarties trukmė su pratęsimais mėn., nesant sutarties nurodyti pabaigą, nurodant metus, mėnesį ir dieną</t>
  </si>
  <si>
    <t>Pastabos (perkama per CPO, iš neįgaliųjų ar nuteistųjų, CVP IS priemonėmis, iš projekto, žaliasis, inovatyvus ir kt.)</t>
  </si>
  <si>
    <t>Ženklų atspausdinimas ant suvenyrų ir kt.</t>
  </si>
  <si>
    <t>30192121-5 Tušinukai</t>
  </si>
  <si>
    <t>39298900-6 Įvairūs dekoratyviniai daiktai</t>
  </si>
  <si>
    <t>18930000-7 Maišai ir krepšiai</t>
  </si>
  <si>
    <t>Suvenyriniai maišeliai</t>
  </si>
  <si>
    <t>PATVIRTINTA</t>
  </si>
  <si>
    <t>Žemaitijos nacionalionio parko direktoriaus</t>
  </si>
  <si>
    <t>Pirštinės, spec. apranga darbininkams, sargams, valytojai Uniformos</t>
  </si>
  <si>
    <t>projekto "Ežerai ateičiai" lėšos, žaliasis pirkimas</t>
  </si>
  <si>
    <t xml:space="preserve">71320000-7 Inžinerinio projektavimo paslaugos
</t>
  </si>
  <si>
    <t>Velėnijos pelkės šienavimas  ir biomasės išgabenimas iš tvarkomos teritorijos</t>
  </si>
  <si>
    <t xml:space="preserve">projekto "LIFEscape" lėšos </t>
  </si>
  <si>
    <t>36</t>
  </si>
  <si>
    <t xml:space="preserve">2 </t>
  </si>
  <si>
    <t>50600000-1  Apsaugos ir gynybos reikmenų remonto ir priežiūros paslaugos</t>
  </si>
  <si>
    <t>66515000-5 - Turto draudimas nuo žąlos ir nuostolių</t>
  </si>
  <si>
    <t>50311400-2 Skaičiuotuvų ir apskaitos įrangos priežiūra ir remontas</t>
  </si>
  <si>
    <t>I;II;III;IV</t>
  </si>
  <si>
    <t>63712400-7 Automobilių stovėjimo paslaugos</t>
  </si>
  <si>
    <t>77000000-0  Žemės ūkio, miškininkystės, sodininkystės paslaugos</t>
  </si>
  <si>
    <t>79951000-5 Seminarų organizavimo paslaugos</t>
  </si>
  <si>
    <t>projekto "Ežerai ateičiai" lėšos, Žaliasis pirkimas, CVP IS priemonėmis; pirkimas iš socialinių įmonių</t>
  </si>
  <si>
    <t>žaliasis pirkimas, CVP IS, pirkimas iš socialinių įmonių</t>
  </si>
  <si>
    <t>Gavus lėšų iš kelių direkcijos, pirkimas iš socialinių įmonių</t>
  </si>
  <si>
    <t>31400000-0 Akumuliatoriai,galvaniniai elementai ir baterijos</t>
  </si>
  <si>
    <t>2014.06.30</t>
  </si>
  <si>
    <t xml:space="preserve">70200000-3 Nekilnojamojo turto priklausančio nuosavybės ar kita teise nuomos ar lizingo paslaugos </t>
  </si>
  <si>
    <t xml:space="preserve">gavus finansavimą iš savivaldybės </t>
  </si>
  <si>
    <t xml:space="preserve">projekto "LIFEscape" lėšos, </t>
  </si>
  <si>
    <t xml:space="preserve">II, III,IV </t>
  </si>
  <si>
    <t xml:space="preserve">Atsakingas už verčių skaičiavimą </t>
  </si>
  <si>
    <t>Reklaminiai  tušinukai</t>
  </si>
  <si>
    <t>Reklaminiai magnetukai, raktų pakabukai ir kt.</t>
  </si>
  <si>
    <t>22810000-1 Popieriniai arba kartoniniai žurnalai, papildomas kodas 30192121-5 Tušinukai</t>
  </si>
  <si>
    <t xml:space="preserve">Reklaminės užrašų knygutės  su tušinukais ir kt. </t>
  </si>
  <si>
    <t>projekto "LIFEscape" lėšos, žalias pirkimas</t>
  </si>
  <si>
    <t>30230000-0 Su kompiuteriais susijusi įranga</t>
  </si>
  <si>
    <t>Tinklo skirstytuvas</t>
  </si>
  <si>
    <t>42514300-5 Filtravimo aparatai</t>
  </si>
  <si>
    <t>Filtrai rekuperatoriams</t>
  </si>
  <si>
    <t>Iš viso paslaugų:</t>
  </si>
  <si>
    <t>Iš viso pirkimų:</t>
  </si>
  <si>
    <t>30190000-7 Įvairi biuro įranga ir reikmenys, papildomas30140000-2 Skaičiavimo ir apskaitos mašinos.</t>
  </si>
  <si>
    <t>projekto "LIFEscape" lėšos ir kt.</t>
  </si>
  <si>
    <t xml:space="preserve">Finansų ir bendrųjų reikalų skyriaus vedėja </t>
  </si>
  <si>
    <t>Aurelija Razguvienė</t>
  </si>
  <si>
    <t>1.23</t>
  </si>
  <si>
    <t>1.24</t>
  </si>
  <si>
    <t>1.25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</si>
  <si>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</si>
  <si>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</si>
  <si>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</si>
  <si>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</si>
  <si>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</si>
  <si>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</si>
  <si>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</si>
  <si>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</si>
  <si>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</si>
  <si>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</si>
  <si>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</si>
  <si>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</si>
  <si>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</si>
  <si>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</si>
  <si>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</si>
  <si>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</si>
  <si>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</si>
  <si>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</si>
  <si>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</si>
  <si>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</si>
  <si>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</si>
  <si>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</si>
  <si>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</si>
  <si>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</si>
  <si>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</si>
  <si>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</si>
  <si>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</si>
  <si>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</si>
  <si>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</si>
  <si>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</si>
  <si>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</si>
  <si>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</si>
  <si>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</si>
  <si>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</si>
  <si>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</si>
  <si>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2.1</t>
  </si>
  <si>
    <t>2.2</t>
  </si>
  <si>
    <t>3.1</t>
  </si>
  <si>
    <t>44313100-8 Vielinio tinklo aptvarai</t>
  </si>
  <si>
    <t>Tvora prie administracinio pastato</t>
  </si>
  <si>
    <t>Iš viso prekių:</t>
  </si>
  <si>
    <t>CVP IS priemononėmis</t>
  </si>
  <si>
    <t>Malkinės projektavimas</t>
  </si>
  <si>
    <t>I, II, IV</t>
  </si>
  <si>
    <t>Užrašo atspausdinimas ant užrašų knygučių</t>
  </si>
  <si>
    <t>39223100-2 Šaukštai</t>
  </si>
  <si>
    <t>Šaukštai</t>
  </si>
  <si>
    <t>Įvairūs indai amatų centro edukaciniams užsiėmimams</t>
  </si>
  <si>
    <t>39221220-5 Indai</t>
  </si>
  <si>
    <t>Fotoaparatai</t>
  </si>
  <si>
    <t>I, II</t>
  </si>
  <si>
    <t>projekto "Ežerai ateičiai" lėšos, AARP lėšos</t>
  </si>
  <si>
    <t>1.40</t>
  </si>
  <si>
    <t>1.41</t>
  </si>
  <si>
    <t>CPO</t>
  </si>
  <si>
    <t>30213200-7 Planšetiniai kompiuteriai</t>
  </si>
  <si>
    <t>1.42</t>
  </si>
  <si>
    <t>Traktorių garantinio aptarnavimo paslaugos</t>
  </si>
  <si>
    <t>2.1.1</t>
  </si>
  <si>
    <t>2.1.2</t>
  </si>
  <si>
    <t>2.1.3</t>
  </si>
  <si>
    <t>2.1.4</t>
  </si>
  <si>
    <t>2.1.5</t>
  </si>
  <si>
    <t>2.1.6</t>
  </si>
  <si>
    <t>2.1.7</t>
  </si>
  <si>
    <t>2.2.1</t>
  </si>
  <si>
    <t>2.3.1</t>
  </si>
  <si>
    <t>2.3.2</t>
  </si>
  <si>
    <t>2.3.3</t>
  </si>
  <si>
    <t>2.4.1</t>
  </si>
  <si>
    <t>2.4.2</t>
  </si>
  <si>
    <t>2.4.3</t>
  </si>
  <si>
    <t>2.5.1</t>
  </si>
  <si>
    <t>2.6.1</t>
  </si>
  <si>
    <t>2.6.2</t>
  </si>
  <si>
    <t>2.6.3</t>
  </si>
  <si>
    <t>2.6.4</t>
  </si>
  <si>
    <t>2.6.5</t>
  </si>
  <si>
    <t>2.8.1</t>
  </si>
  <si>
    <t>2.8.2</t>
  </si>
  <si>
    <t>2.8.3</t>
  </si>
  <si>
    <t>2.8.4</t>
  </si>
  <si>
    <t>2.8.5</t>
  </si>
  <si>
    <t>2.10.1</t>
  </si>
  <si>
    <t>2.10.2</t>
  </si>
  <si>
    <t>2.10.3</t>
  </si>
  <si>
    <t>2.12.1</t>
  </si>
  <si>
    <t>2.13.1</t>
  </si>
  <si>
    <t>2.14.1</t>
  </si>
  <si>
    <t>2.17.1</t>
  </si>
  <si>
    <t>2.17.2</t>
  </si>
  <si>
    <t>2.17.3</t>
  </si>
  <si>
    <t>2.17.4</t>
  </si>
  <si>
    <t>2.17.5</t>
  </si>
  <si>
    <t>2.17.6</t>
  </si>
  <si>
    <t>2.17.7</t>
  </si>
  <si>
    <t>2.18.</t>
  </si>
  <si>
    <t>Planšetiniai kompiuteriai</t>
  </si>
  <si>
    <t>II, III</t>
  </si>
  <si>
    <t>2014.12.31</t>
  </si>
  <si>
    <t>38652100-1 Projektoriai</t>
  </si>
  <si>
    <t>3 mėn.</t>
  </si>
  <si>
    <t>1.43.</t>
  </si>
  <si>
    <t>Projektorių lempos</t>
  </si>
  <si>
    <t>64212000-5 Viešojo judriojo telefono ryšio paslaugos</t>
  </si>
  <si>
    <t>Mobilus (bevielis) ryšys 60*12 mėn. (13+17)</t>
  </si>
  <si>
    <t>12 mėn.</t>
  </si>
  <si>
    <t>2.6.6</t>
  </si>
  <si>
    <t>71350000-6 Inžinerinės mokslinės techninės paslaugos</t>
  </si>
  <si>
    <t>Geodezinis servitutų planas</t>
  </si>
  <si>
    <t>2014.08.01</t>
  </si>
  <si>
    <t xml:space="preserve">projekto "Ežerai ateičiai" lėšos </t>
  </si>
  <si>
    <t>21. Teisinės paslaugos</t>
  </si>
  <si>
    <t>79100000-5 Teisinės paslaugos</t>
  </si>
  <si>
    <t>Notaro paslaugos</t>
  </si>
  <si>
    <t>2014-06-01</t>
  </si>
  <si>
    <t xml:space="preserve">spausdintos knygos </t>
  </si>
  <si>
    <t>6</t>
  </si>
  <si>
    <t>1.44.</t>
  </si>
  <si>
    <t>1.45.</t>
  </si>
  <si>
    <t>44100000-1  Statybinės medžiagos ir panašūs gaminiai</t>
  </si>
  <si>
    <t>Lentos, imprg. Plokštės</t>
  </si>
  <si>
    <t>10000</t>
  </si>
  <si>
    <t>1.46</t>
  </si>
  <si>
    <t>2.19</t>
  </si>
  <si>
    <t>39710000-2 - buitiniai elektros prietaisai</t>
  </si>
  <si>
    <t>Elektrinė plytelė</t>
  </si>
  <si>
    <t>1.47</t>
  </si>
  <si>
    <t>2.18.2.</t>
  </si>
  <si>
    <t>Advokato paslaugos</t>
  </si>
  <si>
    <t>24 mėn.</t>
  </si>
  <si>
    <t>2.18.1</t>
  </si>
  <si>
    <t>4</t>
  </si>
  <si>
    <t>2</t>
  </si>
  <si>
    <t>2.3</t>
  </si>
  <si>
    <t>2.4</t>
  </si>
  <si>
    <t>2.5</t>
  </si>
  <si>
    <t>2.6</t>
  </si>
  <si>
    <t>2.7</t>
  </si>
  <si>
    <t>2.7.1</t>
  </si>
  <si>
    <t>2.8</t>
  </si>
  <si>
    <t>2.9</t>
  </si>
  <si>
    <t>2.9.1</t>
  </si>
  <si>
    <t>2.10</t>
  </si>
  <si>
    <t>2.11</t>
  </si>
  <si>
    <t>2.11.1</t>
  </si>
  <si>
    <t>2.12</t>
  </si>
  <si>
    <t>2.13</t>
  </si>
  <si>
    <t>2.14</t>
  </si>
  <si>
    <t>2.15</t>
  </si>
  <si>
    <t>2.15.1</t>
  </si>
  <si>
    <t>2.16</t>
  </si>
  <si>
    <t>2.16.1</t>
  </si>
  <si>
    <t>2.17</t>
  </si>
  <si>
    <t>2.17.8</t>
  </si>
  <si>
    <t>3</t>
  </si>
  <si>
    <t>3.2</t>
  </si>
  <si>
    <t>2.3.4</t>
  </si>
  <si>
    <t>66100000-1 Bankų paslaugos</t>
  </si>
  <si>
    <t>Mokėjimo kortelių aptarnavimas</t>
  </si>
  <si>
    <t>1.48</t>
  </si>
  <si>
    <t>31440000-2 Baterijos</t>
  </si>
  <si>
    <t>Skaičiuotuvo baterija</t>
  </si>
  <si>
    <t>711</t>
  </si>
  <si>
    <t>80530000-8 profesinio mokymo paslaugos</t>
  </si>
  <si>
    <t>Seminarai,  kursai</t>
  </si>
  <si>
    <t>III;IV</t>
  </si>
  <si>
    <t>Skelbiamas mažos vertės pirkimas</t>
  </si>
  <si>
    <t>1.26.</t>
  </si>
  <si>
    <t>Pakraunamos baterijos fotoaparatams</t>
  </si>
  <si>
    <t>16810000-6 Žemės ūkio mašinų dalys</t>
  </si>
  <si>
    <t>Žemės ūkio mašinų dalys</t>
  </si>
  <si>
    <t>500</t>
  </si>
  <si>
    <t>III-IV</t>
  </si>
  <si>
    <t>1.49</t>
  </si>
  <si>
    <t>38631000  Binokliai</t>
  </si>
  <si>
    <t>Žiūronai</t>
  </si>
  <si>
    <t>1.50</t>
  </si>
  <si>
    <t>35121200-0 Padirbtų pinigų detektoriai</t>
  </si>
  <si>
    <t>1.51</t>
  </si>
  <si>
    <t>1.52</t>
  </si>
  <si>
    <t>44600000-6 Cisternos, rezervuarai ir konteineriai; centrinio šildymo radiatoriai ir katilai.</t>
  </si>
  <si>
    <t>Kieto kuro katilas</t>
  </si>
  <si>
    <t>18000000-9 Drabužiai, avalynė, lagaminai ir jų priedai</t>
  </si>
  <si>
    <t>Pareigūnų uniformos</t>
  </si>
  <si>
    <t>3. Keleivių ir krovinių pervežimo oro transportu paslaugos, išskyrus pašto vežimą</t>
  </si>
  <si>
    <t>2.19.1</t>
  </si>
  <si>
    <t>60410000-5 Reguliaraus oro transporto paslaugos</t>
  </si>
  <si>
    <t>Lėktuvo bilietai</t>
  </si>
  <si>
    <t>2.20</t>
  </si>
  <si>
    <t>3.3</t>
  </si>
  <si>
    <t>45312200-9 Apsaugos nuo įsilaužimo signalizacijos sistemų montavimo darbai</t>
  </si>
  <si>
    <t>Apsaugos kamerų pastatymas prie administracinio pastato</t>
  </si>
  <si>
    <t xml:space="preserve">Elektra </t>
  </si>
  <si>
    <t>1.53.</t>
  </si>
  <si>
    <t>38310000-1 Tikslios svarstyklės</t>
  </si>
  <si>
    <t>Metrologiškai patikrintos svarstyklės žūklės kontrolei</t>
  </si>
  <si>
    <t>Aplinkos apsaugos rėmimo programos lėšos</t>
  </si>
  <si>
    <t>1.54.</t>
  </si>
  <si>
    <t>38330000-7 Rankiniai ilgio matavimo prietaisai</t>
  </si>
  <si>
    <t>Metrologiškai patikrintos matavimo juostos</t>
  </si>
  <si>
    <t>550</t>
  </si>
  <si>
    <t>1.55.</t>
  </si>
  <si>
    <t>37413000-6 Medžioklės ir žūklės reikmenys</t>
  </si>
  <si>
    <t>Smaigai</t>
  </si>
  <si>
    <t>300</t>
  </si>
  <si>
    <t>1.56.</t>
  </si>
  <si>
    <t xml:space="preserve"> 18143000-3 Apsaugos priemonės, </t>
  </si>
  <si>
    <t>Pipiriniu duju balioneliai, savigynai, su laikikliu</t>
  </si>
  <si>
    <t>200</t>
  </si>
  <si>
    <t>Leidinių, atvirukų, stendų spausdinimas</t>
  </si>
  <si>
    <t>Pasluoksnio įrengimas iš smėlėto grunto automobilių stovėjimo aikštelėje prie Gegrėnų archeologinio komplekso</t>
  </si>
  <si>
    <t>3.4</t>
  </si>
  <si>
    <t>1.57</t>
  </si>
  <si>
    <t>1.58</t>
  </si>
  <si>
    <t>1.59</t>
  </si>
  <si>
    <t>1.60</t>
  </si>
  <si>
    <t>Kompiuterinė įranga (kompiuteriai)</t>
  </si>
  <si>
    <t>žaliasis pirkimas, CPO</t>
  </si>
  <si>
    <t>Kompiuterinė įranga (kompiuterių priedai)</t>
  </si>
  <si>
    <t>III, IV</t>
  </si>
  <si>
    <t>32350000-1 Garso ir vaizdo aparatūros dalys</t>
  </si>
  <si>
    <t>Audiogido dangtelis</t>
  </si>
  <si>
    <t>2.1.8</t>
  </si>
  <si>
    <t>51100000-3 Elektros ir mechaninių įrenginių montavimo paslaugos</t>
  </si>
  <si>
    <t xml:space="preserve">  Elektros įrenginių prijungimo prie operatoriaus tinklų įmoka </t>
  </si>
  <si>
    <t>3.5</t>
  </si>
  <si>
    <t xml:space="preserve">45000000-7 Statybos darbai </t>
  </si>
  <si>
    <t>Statybos - remonto darbai</t>
  </si>
  <si>
    <t>2014.12.20</t>
  </si>
  <si>
    <t>1.61</t>
  </si>
  <si>
    <t>31400000-0 Akumuliatoriai, galvaniniai elementai ir baterijos</t>
  </si>
  <si>
    <t>Akumuliatorius valčiai</t>
  </si>
  <si>
    <t>2.13.2</t>
  </si>
  <si>
    <t>63512000-8Turizmo informacijos paslaugos</t>
  </si>
  <si>
    <t>Lankymo bilietai, ekskursijos, edukacinės programos ir kt.</t>
  </si>
  <si>
    <t>2.4.4</t>
  </si>
  <si>
    <t>2.6.7</t>
  </si>
  <si>
    <t xml:space="preserve">Geologiniai tyrimai     </t>
  </si>
  <si>
    <t>71351000-3 Geologinės, geofizinės ir kitos mokslinės žvalgymo paslaugos</t>
  </si>
  <si>
    <t>1.62</t>
  </si>
  <si>
    <t>Platelių dvaro sodybos: įvykdytų projektų metu sukurto turto draudimas</t>
  </si>
  <si>
    <t>2.6.8</t>
  </si>
  <si>
    <t>71351000-3 Inžinerijos darbai</t>
  </si>
  <si>
    <t>Registrų centro paslaugos ir kt.</t>
  </si>
  <si>
    <t>2.18.3</t>
  </si>
  <si>
    <t>Lietuvos Respublikos teisės aktų paieškos sistema</t>
  </si>
  <si>
    <t>2.1.9</t>
  </si>
  <si>
    <t>Apsaugos ir priešgaisrinės signalizacijos (Plateliai)</t>
  </si>
  <si>
    <t>79140000-7 Teisinės konsultavimo ir informacijos paslaugos</t>
  </si>
  <si>
    <t>1.63</t>
  </si>
  <si>
    <t>16311000-8 Vejapjovės</t>
  </si>
  <si>
    <t>Vejos traktoriukas</t>
  </si>
  <si>
    <t>1.64</t>
  </si>
  <si>
    <t>6615000-3 Draudimo nuo žalos ar nuostolių paslaugos</t>
  </si>
  <si>
    <t>Turto draudimaas (Šaltojo karo, LC ekspozicija)</t>
  </si>
  <si>
    <t>2014 – 12 – 20</t>
  </si>
  <si>
    <t>3 mėn, 1 mėn</t>
  </si>
  <si>
    <t xml:space="preserve">CVP IS ir ne CVP IS </t>
  </si>
  <si>
    <t>apklausos procedūra</t>
  </si>
  <si>
    <t>42992000-6  specialios paskirties elektros prekės</t>
  </si>
  <si>
    <t>2014 - 12 – 20</t>
  </si>
  <si>
    <t>1.65</t>
  </si>
  <si>
    <t>2.17.9</t>
  </si>
  <si>
    <t>45259000-7    Įrenginių remontas ir priežiura</t>
  </si>
  <si>
    <t>Įrankių remontas</t>
  </si>
  <si>
    <t xml:space="preserve">Detektoriai </t>
  </si>
  <si>
    <t>III. IV</t>
  </si>
  <si>
    <t>Projektorius</t>
  </si>
  <si>
    <t>Prožektorius</t>
  </si>
  <si>
    <t>II,IV</t>
  </si>
  <si>
    <t>48310000-4 Dokumentų kūrimo programinės įrangos paketai</t>
  </si>
  <si>
    <t>Dokumentų kūrimo programinis paketas</t>
  </si>
  <si>
    <t>2014–12–24</t>
  </si>
  <si>
    <t>1.66</t>
  </si>
  <si>
    <t>352610000-1 informacinės lentos</t>
  </si>
  <si>
    <t>Informacinės lentos Platelių dvaro svirnui ir arklidei</t>
  </si>
  <si>
    <t>1.67</t>
  </si>
  <si>
    <t>2014 m. gruodžio 8 d. įsakymu Nr. F -  78 -(5.71K)</t>
  </si>
  <si>
    <t>39700000-9 Buitiniai prietaisai</t>
  </si>
  <si>
    <t>Dujinė viryklė</t>
  </si>
  <si>
    <t xml:space="preserve"> IV</t>
  </si>
  <si>
    <t>1.68</t>
  </si>
  <si>
    <t>39531400-7 Kiliminė danga</t>
  </si>
  <si>
    <t>Kiliminė danga</t>
  </si>
  <si>
    <t>1.70</t>
  </si>
  <si>
    <t>34430000-0 Dviračiai</t>
  </si>
  <si>
    <t>Dviračiai</t>
  </si>
  <si>
    <t>1.71</t>
  </si>
  <si>
    <t>39221121-1 Puodeliai</t>
  </si>
  <si>
    <t>1.72</t>
  </si>
  <si>
    <t>Dėklas planšetei</t>
  </si>
  <si>
    <t>1.73</t>
  </si>
  <si>
    <t>1.69</t>
  </si>
  <si>
    <t xml:space="preserve">Reklaminiai puodeliai, kavos puodeliai </t>
  </si>
  <si>
    <t>18400000-3 specialūs drabužiai, jų priedai</t>
  </si>
  <si>
    <t>Prijuostės</t>
  </si>
  <si>
    <t>50312000-5 Kompiuterių įrangos priežiūra ir remontas</t>
  </si>
  <si>
    <t>Kompiuterių priežiūra ir remontas</t>
  </si>
  <si>
    <t>16000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</si>
</sst>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L_t_-;\-* #,##0.00\ _L_t_-;_-* &quot;-&quot;??\ _L_t_-;_-@_-"/>
    <numFmt numFmtId="165" formatCode="#,##0&quot; Lt&quot;;[Red]\-#,##0&quot; Lt&quot;"/>
    <numFmt numFmtId="166" formatCode="0.00;[Red]0.00"/>
    <numFmt numFmtId="167" formatCode="_-* #,##0\ _L_t_-;\-* #,##0\ _L_t_-;_-* &quot;-&quot;??\ _L_t_-;_-@_-"/>
    <numFmt numFmtId="168" formatCode="yyyy&quot;.&quot;mm&quot;.&quot;dd"/>
  </numFmts>
  <fonts count="44"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1"/>
      <color indexed="15"/>
      <name val="Times New Roman"/>
      <family val="1"/>
    </font>
    <font>
      <sz val="11"/>
      <color indexed="10"/>
      <name val="Times New Roman"/>
      <family val="1"/>
    </font>
    <font>
      <sz val="11"/>
      <color indexed="63"/>
      <name val="Times New Roman"/>
      <family val="1"/>
    </font>
    <font>
      <sz val="12"/>
      <color indexed="8"/>
      <name val="Times New Roman"/>
      <family val="1"/>
    </font>
    <font>
      <sz val="11"/>
      <name val="Palemonas"/>
      <family val="1"/>
    </font>
    <font>
      <b/>
      <sz val="11"/>
      <name val="Palemonas"/>
      <family val="1"/>
    </font>
    <font>
      <sz val="11"/>
      <color indexed="8"/>
      <name val="Palemonas"/>
      <family val="1"/>
    </font>
    <font>
      <b/>
      <i/>
      <sz val="11"/>
      <name val="Palemonas"/>
      <family val="1"/>
    </font>
    <font>
      <sz val="11"/>
      <color indexed="15"/>
      <name val="Palemonas"/>
      <family val="1"/>
    </font>
    <font>
      <b/>
      <sz val="11"/>
      <color indexed="15"/>
      <name val="Palemonas"/>
      <family val="1"/>
    </font>
    <font>
      <b/>
      <i/>
      <sz val="11"/>
      <color indexed="8"/>
      <name val="Palemonas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1"/>
      <color indexed="6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sz val="12"/>
      <name val="Times New Roman Baltic"/>
      <family val="1"/>
    </font>
    <font>
      <sz val="12"/>
      <name val="Palemonas"/>
      <family val="1"/>
    </font>
    <font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/>
      <top style="thin"/>
      <bottom style="thin"/>
    </border>
    <border>
      <left/>
      <right/>
      <top style="thin"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ill="0" applyBorder="0" applyAlignment="0" applyProtection="0"/>
    <xf numFmtId="41" fontId="0" fillId="0" borderId="0" applyFont="0" applyFill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6" borderId="4" applyNumberFormat="0" applyAlignment="0" applyProtection="0"/>
    <xf numFmtId="0" fontId="11" fillId="7" borderId="5" applyNumberFormat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16" borderId="4" applyNumberForma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6" applyNumberFormat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3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9" fillId="0" borderId="0" applyNumberFormat="0" applyFill="0" applyBorder="0" applyAlignment="0" applyProtection="0"/>
  </cellStyleXfs>
  <cellXfs count="385">
    <xf numFmtId="0" fontId="0" fillId="0" borderId="0" xfId="0"/>
    <xf numFmtId="0" fontId="20" fillId="0" borderId="10" xfId="0" applyFont="1" applyBorder="1" applyAlignment="1">
      <alignment horizontal="center" vertical="top"/>
    </xf>
    <xf numFmtId="0" fontId="20" fillId="24" borderId="11" xfId="0" applyFont="1" applyFill="1" applyBorder="1" applyAlignment="1">
      <alignment vertical="center" wrapText="1"/>
    </xf>
    <xf numFmtId="0" fontId="20" fillId="0" borderId="10" xfId="0" applyFont="1" applyBorder="1" applyAlignment="1">
      <alignment vertical="top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8" fillId="24" borderId="11" xfId="56" applyFont="1" applyFill="1" applyBorder="1" applyAlignment="1">
      <alignment wrapText="1"/>
      <protection/>
    </xf>
    <xf numFmtId="0" fontId="18" fillId="24" borderId="11" xfId="56" applyFont="1" applyFill="1" applyBorder="1" applyAlignment="1">
      <alignment vertical="center" wrapText="1"/>
      <protection/>
    </xf>
    <xf numFmtId="0" fontId="20" fillId="0" borderId="0" xfId="0" applyFont="1" applyAlignment="1">
      <alignment horizontal="center" vertical="top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left" wrapText="1"/>
    </xf>
    <xf numFmtId="0" fontId="20" fillId="0" borderId="11" xfId="0" applyFont="1" applyBorder="1" applyAlignment="1">
      <alignment vertical="center" wrapText="1"/>
    </xf>
    <xf numFmtId="0" fontId="18" fillId="24" borderId="11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top" wrapText="1"/>
    </xf>
    <xf numFmtId="2" fontId="18" fillId="0" borderId="11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wrapText="1"/>
    </xf>
    <xf numFmtId="0" fontId="18" fillId="24" borderId="11" xfId="57" applyFont="1" applyFill="1" applyBorder="1" applyAlignment="1">
      <alignment vertical="center" wrapText="1"/>
      <protection/>
    </xf>
    <xf numFmtId="0" fontId="18" fillId="24" borderId="11" xfId="57" applyFont="1" applyFill="1" applyBorder="1" applyAlignment="1">
      <alignment horizontal="center" vertical="center" wrapText="1"/>
      <protection/>
    </xf>
    <xf numFmtId="166" fontId="18" fillId="24" borderId="11" xfId="57" applyNumberFormat="1" applyFont="1" applyFill="1" applyBorder="1" applyAlignment="1">
      <alignment horizontal="center" vertical="center" wrapText="1"/>
      <protection/>
    </xf>
    <xf numFmtId="0" fontId="18" fillId="24" borderId="11" xfId="0" applyFont="1" applyFill="1" applyBorder="1" applyAlignment="1">
      <alignment horizontal="center" vertical="center" wrapText="1"/>
    </xf>
    <xf numFmtId="166" fontId="18" fillId="24" borderId="11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vertical="top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Alignment="1">
      <alignment wrapText="1"/>
    </xf>
    <xf numFmtId="0" fontId="18" fillId="0" borderId="10" xfId="0" applyFont="1" applyBorder="1" applyAlignment="1">
      <alignment horizontal="justify" vertical="top" wrapText="1"/>
    </xf>
    <xf numFmtId="14" fontId="18" fillId="0" borderId="11" xfId="0" applyNumberFormat="1" applyFont="1" applyBorder="1" applyAlignment="1">
      <alignment horizontal="center" vertical="justify" wrapText="1"/>
    </xf>
    <xf numFmtId="0" fontId="25" fillId="0" borderId="11" xfId="0" applyFont="1" applyBorder="1" applyAlignment="1">
      <alignment horizontal="center" vertical="justify" wrapText="1"/>
    </xf>
    <xf numFmtId="0" fontId="18" fillId="0" borderId="11" xfId="0" applyFont="1" applyBorder="1" applyAlignment="1">
      <alignment horizontal="justify" wrapText="1"/>
    </xf>
    <xf numFmtId="0" fontId="18" fillId="0" borderId="11" xfId="0" applyFont="1" applyBorder="1" applyAlignment="1">
      <alignment horizontal="justify" vertical="top" wrapText="1"/>
    </xf>
    <xf numFmtId="0" fontId="18" fillId="0" borderId="11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24" fillId="0" borderId="0" xfId="0" applyFont="1" applyFill="1" applyBorder="1" applyAlignment="1">
      <alignment wrapText="1"/>
    </xf>
    <xf numFmtId="0" fontId="18" fillId="0" borderId="11" xfId="0" applyFont="1" applyBorder="1" applyAlignment="1">
      <alignment horizontal="center" vertical="top" wrapText="1"/>
    </xf>
    <xf numFmtId="0" fontId="19" fillId="0" borderId="0" xfId="0" applyFont="1" applyAlignment="1">
      <alignment horizontal="left" vertical="top" wrapText="1"/>
    </xf>
    <xf numFmtId="0" fontId="18" fillId="0" borderId="11" xfId="0" applyFont="1" applyBorder="1" applyAlignment="1">
      <alignment horizontal="justify" vertical="center" wrapText="1"/>
    </xf>
    <xf numFmtId="49" fontId="18" fillId="0" borderId="11" xfId="0" applyNumberFormat="1" applyFont="1" applyBorder="1" applyAlignment="1">
      <alignment vertical="top" wrapText="1"/>
    </xf>
    <xf numFmtId="0" fontId="25" fillId="0" borderId="11" xfId="0" applyFont="1" applyBorder="1" applyAlignment="1">
      <alignment wrapText="1"/>
    </xf>
    <xf numFmtId="49" fontId="18" fillId="0" borderId="11" xfId="0" applyNumberFormat="1" applyFont="1" applyBorder="1" applyAlignment="1">
      <alignment horizontal="center" vertical="top" wrapText="1"/>
    </xf>
    <xf numFmtId="14" fontId="18" fillId="0" borderId="11" xfId="0" applyNumberFormat="1" applyFont="1" applyBorder="1" applyAlignment="1">
      <alignment vertical="top" wrapText="1"/>
    </xf>
    <xf numFmtId="0" fontId="18" fillId="0" borderId="11" xfId="0" applyFont="1" applyBorder="1" applyAlignment="1">
      <alignment horizontal="center" vertical="justify" wrapText="1"/>
    </xf>
    <xf numFmtId="0" fontId="18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top" wrapText="1"/>
    </xf>
    <xf numFmtId="0" fontId="18" fillId="25" borderId="11" xfId="0" applyFont="1" applyFill="1" applyBorder="1" applyAlignment="1">
      <alignment horizontal="center" vertical="top" wrapText="1"/>
    </xf>
    <xf numFmtId="14" fontId="18" fillId="0" borderId="11" xfId="0" applyNumberFormat="1" applyFont="1" applyBorder="1" applyAlignment="1">
      <alignment horizontal="center" vertical="center" wrapText="1"/>
    </xf>
    <xf numFmtId="1" fontId="18" fillId="0" borderId="11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wrapText="1"/>
    </xf>
    <xf numFmtId="165" fontId="18" fillId="0" borderId="11" xfId="0" applyNumberFormat="1" applyFont="1" applyBorder="1" applyAlignment="1">
      <alignment wrapText="1"/>
    </xf>
    <xf numFmtId="0" fontId="19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vertical="top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left" vertical="justify" wrapText="1"/>
    </xf>
    <xf numFmtId="0" fontId="26" fillId="0" borderId="11" xfId="0" applyFont="1" applyBorder="1" applyAlignment="1">
      <alignment wrapText="1"/>
    </xf>
    <xf numFmtId="0" fontId="20" fillId="0" borderId="13" xfId="0" applyFont="1" applyBorder="1" applyAlignment="1">
      <alignment vertical="top" wrapText="1"/>
    </xf>
    <xf numFmtId="1" fontId="20" fillId="0" borderId="14" xfId="0" applyNumberFormat="1" applyFont="1" applyBorder="1" applyAlignment="1">
      <alignment horizontal="center" vertical="top" wrapText="1"/>
    </xf>
    <xf numFmtId="14" fontId="20" fillId="0" borderId="10" xfId="0" applyNumberFormat="1" applyFont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0" fillId="0" borderId="12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1" fontId="20" fillId="0" borderId="11" xfId="0" applyNumberFormat="1" applyFont="1" applyBorder="1" applyAlignment="1">
      <alignment horizontal="center" vertical="top" wrapText="1"/>
    </xf>
    <xf numFmtId="49" fontId="20" fillId="0" borderId="11" xfId="0" applyNumberFormat="1" applyFont="1" applyBorder="1" applyAlignment="1">
      <alignment horizontal="center" vertical="top" wrapText="1"/>
    </xf>
    <xf numFmtId="14" fontId="20" fillId="0" borderId="11" xfId="0" applyNumberFormat="1" applyFont="1" applyBorder="1" applyAlignment="1">
      <alignment vertical="top" wrapText="1"/>
    </xf>
    <xf numFmtId="0" fontId="22" fillId="0" borderId="11" xfId="0" applyFont="1" applyBorder="1" applyAlignment="1">
      <alignment wrapText="1"/>
    </xf>
    <xf numFmtId="0" fontId="20" fillId="0" borderId="12" xfId="0" applyFont="1" applyBorder="1" applyAlignment="1">
      <alignment horizontal="center" vertical="top" wrapText="1"/>
    </xf>
    <xf numFmtId="14" fontId="20" fillId="0" borderId="12" xfId="0" applyNumberFormat="1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14" fontId="20" fillId="0" borderId="11" xfId="0" applyNumberFormat="1" applyFont="1" applyBorder="1" applyAlignment="1">
      <alignment horizontal="center" vertical="top" wrapText="1"/>
    </xf>
    <xf numFmtId="14" fontId="20" fillId="0" borderId="10" xfId="0" applyNumberFormat="1" applyFont="1" applyBorder="1" applyAlignment="1">
      <alignment horizontal="center" vertical="top" wrapText="1"/>
    </xf>
    <xf numFmtId="0" fontId="20" fillId="0" borderId="16" xfId="0" applyFont="1" applyBorder="1" applyAlignment="1">
      <alignment vertical="top" wrapText="1"/>
    </xf>
    <xf numFmtId="0" fontId="20" fillId="0" borderId="17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20" fillId="0" borderId="20" xfId="0" applyFont="1" applyBorder="1" applyAlignment="1">
      <alignment vertical="top" wrapText="1"/>
    </xf>
    <xf numFmtId="14" fontId="20" fillId="0" borderId="20" xfId="0" applyNumberFormat="1" applyFont="1" applyBorder="1" applyAlignment="1">
      <alignment horizontal="center" vertical="top" wrapText="1"/>
    </xf>
    <xf numFmtId="0" fontId="20" fillId="0" borderId="11" xfId="0" applyFont="1" applyBorder="1" applyAlignment="1">
      <alignment vertical="justify"/>
    </xf>
    <xf numFmtId="0" fontId="20" fillId="0" borderId="11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top" wrapText="1"/>
    </xf>
    <xf numFmtId="0" fontId="20" fillId="0" borderId="10" xfId="0" applyFont="1" applyBorder="1" applyAlignment="1">
      <alignment vertical="justify" wrapText="1"/>
    </xf>
    <xf numFmtId="0" fontId="23" fillId="0" borderId="12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18" fillId="0" borderId="0" xfId="0" applyFont="1" applyAlignment="1">
      <alignment vertical="justify" wrapText="1"/>
    </xf>
    <xf numFmtId="0" fontId="20" fillId="0" borderId="21" xfId="0" applyFont="1" applyBorder="1" applyAlignment="1">
      <alignment vertical="justify" wrapText="1"/>
    </xf>
    <xf numFmtId="0" fontId="20" fillId="0" borderId="22" xfId="0" applyFont="1" applyBorder="1" applyAlignment="1">
      <alignment horizontal="center" vertical="top" wrapText="1"/>
    </xf>
    <xf numFmtId="0" fontId="20" fillId="0" borderId="0" xfId="0" applyFont="1" applyAlignment="1">
      <alignment vertical="justify" wrapText="1"/>
    </xf>
    <xf numFmtId="0" fontId="23" fillId="0" borderId="19" xfId="0" applyFont="1" applyBorder="1" applyAlignment="1">
      <alignment horizontal="center" vertical="top" wrapText="1"/>
    </xf>
    <xf numFmtId="0" fontId="20" fillId="0" borderId="11" xfId="0" applyFont="1" applyFill="1" applyBorder="1" applyAlignment="1">
      <alignment vertical="justify" wrapText="1"/>
    </xf>
    <xf numFmtId="0" fontId="20" fillId="0" borderId="11" xfId="0" applyFont="1" applyFill="1" applyBorder="1" applyAlignment="1">
      <alignment horizontal="center" vertical="justify" wrapText="1"/>
    </xf>
    <xf numFmtId="0" fontId="18" fillId="0" borderId="11" xfId="0" applyFont="1" applyBorder="1" applyAlignment="1">
      <alignment vertical="justify" wrapText="1"/>
    </xf>
    <xf numFmtId="0" fontId="20" fillId="0" borderId="11" xfId="0" applyFont="1" applyBorder="1" applyAlignment="1">
      <alignment vertical="justify" wrapText="1"/>
    </xf>
    <xf numFmtId="164" fontId="21" fillId="24" borderId="11" xfId="18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14" fontId="21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vertical="justify" wrapText="1"/>
    </xf>
    <xf numFmtId="0" fontId="18" fillId="0" borderId="14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justify" wrapText="1"/>
    </xf>
    <xf numFmtId="0" fontId="18" fillId="0" borderId="15" xfId="0" applyFont="1" applyBorder="1" applyAlignment="1">
      <alignment vertical="justify" wrapText="1"/>
    </xf>
    <xf numFmtId="0" fontId="18" fillId="0" borderId="12" xfId="0" applyFont="1" applyBorder="1" applyAlignment="1">
      <alignment vertical="justify" wrapText="1"/>
    </xf>
    <xf numFmtId="0" fontId="21" fillId="0" borderId="12" xfId="0" applyFont="1" applyBorder="1" applyAlignment="1">
      <alignment horizontal="center" vertical="top" wrapText="1"/>
    </xf>
    <xf numFmtId="14" fontId="21" fillId="0" borderId="12" xfId="0" applyNumberFormat="1" applyFont="1" applyBorder="1" applyAlignment="1">
      <alignment vertical="top" wrapText="1"/>
    </xf>
    <xf numFmtId="0" fontId="21" fillId="0" borderId="11" xfId="0" applyFont="1" applyBorder="1" applyAlignment="1">
      <alignment horizontal="center" vertical="top" wrapText="1"/>
    </xf>
    <xf numFmtId="14" fontId="21" fillId="0" borderId="11" xfId="0" applyNumberFormat="1" applyFont="1" applyBorder="1" applyAlignment="1">
      <alignment vertical="top" wrapText="1"/>
    </xf>
    <xf numFmtId="14" fontId="21" fillId="0" borderId="19" xfId="0" applyNumberFormat="1" applyFont="1" applyBorder="1" applyAlignment="1">
      <alignment vertical="top" wrapText="1"/>
    </xf>
    <xf numFmtId="0" fontId="20" fillId="0" borderId="11" xfId="0" applyFont="1" applyBorder="1" applyAlignment="1">
      <alignment horizontal="left" vertical="justify" wrapText="1"/>
    </xf>
    <xf numFmtId="2" fontId="20" fillId="24" borderId="11" xfId="0" applyNumberFormat="1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2" fontId="20" fillId="0" borderId="17" xfId="0" applyNumberFormat="1" applyFont="1" applyBorder="1" applyAlignment="1">
      <alignment vertical="justify" wrapText="1"/>
    </xf>
    <xf numFmtId="0" fontId="20" fillId="24" borderId="23" xfId="0" applyFont="1" applyFill="1" applyBorder="1" applyAlignment="1">
      <alignment horizontal="left" vertical="center" wrapText="1"/>
    </xf>
    <xf numFmtId="0" fontId="20" fillId="24" borderId="23" xfId="0" applyFont="1" applyFill="1" applyBorder="1" applyAlignment="1">
      <alignment vertical="center" wrapText="1"/>
    </xf>
    <xf numFmtId="0" fontId="20" fillId="24" borderId="11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vertical="center" wrapText="1"/>
    </xf>
    <xf numFmtId="2" fontId="20" fillId="0" borderId="17" xfId="0" applyNumberFormat="1" applyFont="1" applyFill="1" applyBorder="1" applyAlignment="1">
      <alignment vertical="center" wrapText="1"/>
    </xf>
    <xf numFmtId="0" fontId="20" fillId="0" borderId="11" xfId="0" applyFont="1" applyBorder="1" applyAlignment="1">
      <alignment horizontal="center" vertical="justify"/>
    </xf>
    <xf numFmtId="1" fontId="20" fillId="0" borderId="10" xfId="0" applyNumberFormat="1" applyFont="1" applyBorder="1" applyAlignment="1">
      <alignment horizontal="center" vertical="top"/>
    </xf>
    <xf numFmtId="14" fontId="20" fillId="0" borderId="10" xfId="0" applyNumberFormat="1" applyFont="1" applyBorder="1" applyAlignment="1">
      <alignment horizontal="center" vertical="top"/>
    </xf>
    <xf numFmtId="2" fontId="20" fillId="24" borderId="17" xfId="0" applyNumberFormat="1" applyFont="1" applyFill="1" applyBorder="1" applyAlignment="1">
      <alignment horizontal="center" vertical="center" wrapText="1"/>
    </xf>
    <xf numFmtId="0" fontId="20" fillId="24" borderId="17" xfId="0" applyFont="1" applyFill="1" applyBorder="1" applyAlignment="1">
      <alignment horizontal="left" vertical="center" wrapText="1"/>
    </xf>
    <xf numFmtId="2" fontId="20" fillId="0" borderId="11" xfId="0" applyNumberFormat="1" applyFont="1" applyBorder="1" applyAlignment="1">
      <alignment horizontal="center" vertical="top" wrapText="1"/>
    </xf>
    <xf numFmtId="0" fontId="28" fillId="0" borderId="0" xfId="0" applyFont="1" applyAlignment="1">
      <alignment horizontal="center" vertical="top" wrapText="1"/>
    </xf>
    <xf numFmtId="0" fontId="28" fillId="0" borderId="0" xfId="0" applyFont="1" applyAlignment="1">
      <alignment vertical="top" wrapText="1"/>
    </xf>
    <xf numFmtId="0" fontId="28" fillId="0" borderId="0" xfId="0" applyFont="1" applyAlignment="1">
      <alignment wrapText="1"/>
    </xf>
    <xf numFmtId="0" fontId="28" fillId="0" borderId="11" xfId="0" applyFont="1" applyBorder="1" applyAlignment="1">
      <alignment horizontal="center" vertical="top" wrapText="1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wrapText="1"/>
    </xf>
    <xf numFmtId="0" fontId="28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 wrapText="1"/>
    </xf>
    <xf numFmtId="0" fontId="28" fillId="0" borderId="0" xfId="0" applyFont="1" applyBorder="1" applyAlignment="1">
      <alignment vertical="top" wrapText="1"/>
    </xf>
    <xf numFmtId="0" fontId="28" fillId="0" borderId="0" xfId="0" applyFont="1" applyFill="1" applyBorder="1" applyAlignment="1">
      <alignment wrapText="1"/>
    </xf>
    <xf numFmtId="0" fontId="28" fillId="0" borderId="0" xfId="0" applyFont="1" applyFill="1" applyAlignment="1">
      <alignment wrapText="1"/>
    </xf>
    <xf numFmtId="0" fontId="28" fillId="0" borderId="11" xfId="0" applyFont="1" applyBorder="1" applyAlignment="1">
      <alignment vertical="top" wrapText="1"/>
    </xf>
    <xf numFmtId="0" fontId="28" fillId="0" borderId="0" xfId="0" applyFont="1" applyBorder="1" applyAlignment="1">
      <alignment/>
    </xf>
    <xf numFmtId="0" fontId="28" fillId="0" borderId="0" xfId="0" applyFont="1" applyBorder="1"/>
    <xf numFmtId="0" fontId="28" fillId="0" borderId="0" xfId="0" applyFont="1" applyBorder="1" applyAlignment="1">
      <alignment vertical="top"/>
    </xf>
    <xf numFmtId="0" fontId="28" fillId="0" borderId="0" xfId="0" applyFont="1" applyFill="1" applyBorder="1"/>
    <xf numFmtId="0" fontId="28" fillId="0" borderId="0" xfId="0" applyFont="1" applyFill="1"/>
    <xf numFmtId="0" fontId="28" fillId="0" borderId="0" xfId="0" applyFont="1"/>
    <xf numFmtId="0" fontId="29" fillId="0" borderId="0" xfId="0" applyFont="1" applyBorder="1" applyAlignment="1">
      <alignment wrapText="1"/>
    </xf>
    <xf numFmtId="0" fontId="29" fillId="0" borderId="0" xfId="0" applyFont="1" applyFill="1" applyBorder="1" applyAlignment="1">
      <alignment wrapText="1"/>
    </xf>
    <xf numFmtId="0" fontId="29" fillId="0" borderId="0" xfId="0" applyFont="1" applyFill="1" applyAlignment="1">
      <alignment wrapText="1"/>
    </xf>
    <xf numFmtId="0" fontId="29" fillId="0" borderId="0" xfId="0" applyFont="1" applyBorder="1" applyAlignment="1">
      <alignment vertical="top" wrapText="1"/>
    </xf>
    <xf numFmtId="0" fontId="28" fillId="0" borderId="11" xfId="0" applyFont="1" applyFill="1" applyBorder="1" applyAlignment="1">
      <alignment horizontal="center" vertical="top" wrapText="1"/>
    </xf>
    <xf numFmtId="0" fontId="28" fillId="0" borderId="11" xfId="0" applyFont="1" applyFill="1" applyBorder="1" applyAlignment="1">
      <alignment horizontal="justify" vertical="top" wrapText="1"/>
    </xf>
    <xf numFmtId="0" fontId="28" fillId="0" borderId="0" xfId="0" applyFont="1" applyAlignment="1">
      <alignment horizontal="justify" vertical="top" wrapText="1"/>
    </xf>
    <xf numFmtId="0" fontId="29" fillId="0" borderId="0" xfId="0" applyFont="1" applyFill="1" applyBorder="1" applyAlignment="1">
      <alignment vertical="top" wrapText="1"/>
    </xf>
    <xf numFmtId="0" fontId="29" fillId="0" borderId="0" xfId="0" applyFont="1" applyFill="1" applyAlignment="1">
      <alignment vertical="top" wrapText="1"/>
    </xf>
    <xf numFmtId="0" fontId="29" fillId="0" borderId="0" xfId="0" applyFont="1" applyAlignment="1">
      <alignment vertical="top" wrapText="1"/>
    </xf>
    <xf numFmtId="0" fontId="32" fillId="0" borderId="0" xfId="0" applyFont="1" applyFill="1" applyBorder="1" applyAlignment="1">
      <alignment vertical="top" wrapText="1"/>
    </xf>
    <xf numFmtId="0" fontId="28" fillId="0" borderId="0" xfId="0" applyFont="1" applyFill="1" applyAlignment="1">
      <alignment vertical="top" wrapText="1"/>
    </xf>
    <xf numFmtId="0" fontId="33" fillId="0" borderId="0" xfId="0" applyFont="1" applyFill="1" applyBorder="1" applyAlignment="1">
      <alignment vertical="top" wrapText="1"/>
    </xf>
    <xf numFmtId="0" fontId="30" fillId="0" borderId="0" xfId="0" applyFont="1" applyBorder="1" applyAlignment="1">
      <alignment vertical="top" wrapText="1"/>
    </xf>
    <xf numFmtId="0" fontId="30" fillId="0" borderId="0" xfId="0" applyFont="1" applyFill="1" applyBorder="1" applyAlignment="1">
      <alignment vertical="top" wrapText="1"/>
    </xf>
    <xf numFmtId="0" fontId="30" fillId="0" borderId="0" xfId="0" applyFont="1" applyFill="1" applyAlignment="1">
      <alignment vertical="top" wrapText="1"/>
    </xf>
    <xf numFmtId="0" fontId="30" fillId="0" borderId="0" xfId="0" applyFont="1" applyAlignment="1">
      <alignment vertical="top" wrapText="1"/>
    </xf>
    <xf numFmtId="0" fontId="34" fillId="0" borderId="0" xfId="0" applyFont="1" applyBorder="1" applyAlignment="1">
      <alignment vertical="top" wrapText="1"/>
    </xf>
    <xf numFmtId="0" fontId="34" fillId="0" borderId="0" xfId="0" applyFont="1" applyFill="1" applyBorder="1" applyAlignment="1">
      <alignment vertical="top" wrapText="1"/>
    </xf>
    <xf numFmtId="0" fontId="34" fillId="0" borderId="0" xfId="0" applyFont="1" applyFill="1" applyAlignment="1">
      <alignment vertical="top" wrapText="1"/>
    </xf>
    <xf numFmtId="0" fontId="34" fillId="0" borderId="0" xfId="0" applyFont="1" applyAlignment="1">
      <alignment vertical="top" wrapText="1"/>
    </xf>
    <xf numFmtId="0" fontId="31" fillId="0" borderId="0" xfId="0" applyFont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left" vertical="top" wrapText="1"/>
    </xf>
    <xf numFmtId="49" fontId="18" fillId="0" borderId="11" xfId="0" applyNumberFormat="1" applyFont="1" applyBorder="1" applyAlignment="1">
      <alignment horizontal="justify" vertical="top" wrapText="1"/>
    </xf>
    <xf numFmtId="14" fontId="18" fillId="0" borderId="11" xfId="0" applyNumberFormat="1" applyFont="1" applyBorder="1" applyAlignment="1">
      <alignment horizontal="justify" vertical="top" wrapText="1"/>
    </xf>
    <xf numFmtId="49" fontId="18" fillId="0" borderId="11" xfId="0" applyNumberFormat="1" applyFont="1" applyBorder="1" applyAlignment="1">
      <alignment horizontal="left" vertical="top" wrapText="1"/>
    </xf>
    <xf numFmtId="0" fontId="18" fillId="24" borderId="11" xfId="57" applyFont="1" applyFill="1" applyBorder="1" applyAlignment="1">
      <alignment horizontal="justify" vertical="top" wrapText="1"/>
      <protection/>
    </xf>
    <xf numFmtId="166" fontId="18" fillId="24" borderId="11" xfId="57" applyNumberFormat="1" applyFont="1" applyFill="1" applyBorder="1" applyAlignment="1">
      <alignment horizontal="center" vertical="top" wrapText="1"/>
      <protection/>
    </xf>
    <xf numFmtId="0" fontId="18" fillId="24" borderId="11" xfId="57" applyFont="1" applyFill="1" applyBorder="1" applyAlignment="1">
      <alignment horizontal="center" vertical="top" wrapText="1"/>
      <protection/>
    </xf>
    <xf numFmtId="1" fontId="18" fillId="0" borderId="11" xfId="0" applyNumberFormat="1" applyFont="1" applyBorder="1" applyAlignment="1">
      <alignment horizontal="center" vertical="top" wrapText="1"/>
    </xf>
    <xf numFmtId="14" fontId="18" fillId="0" borderId="11" xfId="0" applyNumberFormat="1" applyFont="1" applyBorder="1" applyAlignment="1">
      <alignment horizontal="center" vertical="top" wrapText="1"/>
    </xf>
    <xf numFmtId="0" fontId="35" fillId="0" borderId="11" xfId="0" applyFont="1" applyBorder="1" applyAlignment="1">
      <alignment horizontal="justify" vertical="top" wrapText="1"/>
    </xf>
    <xf numFmtId="0" fontId="26" fillId="0" borderId="11" xfId="0" applyFont="1" applyBorder="1" applyAlignment="1">
      <alignment horizontal="justify" vertical="top" wrapText="1"/>
    </xf>
    <xf numFmtId="0" fontId="18" fillId="0" borderId="11" xfId="0" applyFont="1" applyBorder="1" applyAlignment="1">
      <alignment horizontal="justify" vertical="top"/>
    </xf>
    <xf numFmtId="1" fontId="18" fillId="0" borderId="11" xfId="0" applyNumberFormat="1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/>
    </xf>
    <xf numFmtId="14" fontId="18" fillId="0" borderId="11" xfId="0" applyNumberFormat="1" applyFont="1" applyBorder="1" applyAlignment="1">
      <alignment horizontal="justify" vertical="top"/>
    </xf>
    <xf numFmtId="0" fontId="18" fillId="24" borderId="11" xfId="0" applyFont="1" applyFill="1" applyBorder="1" applyAlignment="1">
      <alignment horizontal="justify" vertical="top" wrapText="1"/>
    </xf>
    <xf numFmtId="1" fontId="18" fillId="0" borderId="11" xfId="0" applyNumberFormat="1" applyFont="1" applyBorder="1" applyAlignment="1">
      <alignment horizontal="justify" vertical="top"/>
    </xf>
    <xf numFmtId="0" fontId="18" fillId="25" borderId="11" xfId="0" applyFont="1" applyFill="1" applyBorder="1" applyAlignment="1">
      <alignment horizontal="justify" vertical="top" wrapText="1"/>
    </xf>
    <xf numFmtId="0" fontId="26" fillId="24" borderId="11" xfId="0" applyFont="1" applyFill="1" applyBorder="1" applyAlignment="1">
      <alignment wrapText="1"/>
    </xf>
    <xf numFmtId="2" fontId="18" fillId="24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justify" vertical="top" wrapText="1"/>
    </xf>
    <xf numFmtId="2" fontId="36" fillId="0" borderId="11" xfId="0" applyNumberFormat="1" applyFont="1" applyBorder="1" applyAlignment="1">
      <alignment horizontal="justify" vertical="top" wrapText="1"/>
    </xf>
    <xf numFmtId="14" fontId="19" fillId="0" borderId="11" xfId="0" applyNumberFormat="1" applyFont="1" applyBorder="1" applyAlignment="1">
      <alignment horizontal="justify" vertical="top" wrapText="1"/>
    </xf>
    <xf numFmtId="49" fontId="19" fillId="0" borderId="11" xfId="0" applyNumberFormat="1" applyFont="1" applyBorder="1" applyAlignment="1">
      <alignment horizontal="center" vertical="top" wrapText="1"/>
    </xf>
    <xf numFmtId="1" fontId="19" fillId="0" borderId="11" xfId="0" applyNumberFormat="1" applyFont="1" applyBorder="1" applyAlignment="1">
      <alignment horizontal="justify" vertical="top" wrapText="1"/>
    </xf>
    <xf numFmtId="0" fontId="18" fillId="0" borderId="11" xfId="0" applyFont="1" applyFill="1" applyBorder="1" applyAlignment="1">
      <alignment horizontal="center" vertical="top" wrapText="1"/>
    </xf>
    <xf numFmtId="0" fontId="37" fillId="0" borderId="11" xfId="0" applyFont="1" applyBorder="1" applyAlignment="1">
      <alignment horizontal="justify" vertical="top" wrapText="1"/>
    </xf>
    <xf numFmtId="14" fontId="19" fillId="0" borderId="11" xfId="0" applyNumberFormat="1" applyFont="1" applyBorder="1" applyAlignment="1">
      <alignment horizontal="center" vertical="top" wrapText="1"/>
    </xf>
    <xf numFmtId="0" fontId="18" fillId="0" borderId="11" xfId="0" applyFont="1" applyFill="1" applyBorder="1" applyAlignment="1">
      <alignment horizontal="justify" vertical="top" wrapText="1"/>
    </xf>
    <xf numFmtId="0" fontId="18" fillId="24" borderId="11" xfId="0" applyFont="1" applyFill="1" applyBorder="1" applyAlignment="1">
      <alignment horizontal="center" vertical="top" wrapText="1"/>
    </xf>
    <xf numFmtId="166" fontId="18" fillId="24" borderId="11" xfId="0" applyNumberFormat="1" applyFont="1" applyFill="1" applyBorder="1" applyAlignment="1">
      <alignment horizontal="center" vertical="top" wrapText="1"/>
    </xf>
    <xf numFmtId="0" fontId="19" fillId="24" borderId="11" xfId="0" applyFont="1" applyFill="1" applyBorder="1" applyAlignment="1">
      <alignment horizontal="justify" vertical="top" wrapText="1"/>
    </xf>
    <xf numFmtId="2" fontId="19" fillId="0" borderId="11" xfId="0" applyNumberFormat="1" applyFont="1" applyFill="1" applyBorder="1" applyAlignment="1">
      <alignment horizontal="center" vertical="top" wrapText="1"/>
    </xf>
    <xf numFmtId="2" fontId="19" fillId="24" borderId="11" xfId="0" applyNumberFormat="1" applyFont="1" applyFill="1" applyBorder="1" applyAlignment="1">
      <alignment horizontal="justify" vertical="top" wrapText="1"/>
    </xf>
    <xf numFmtId="0" fontId="18" fillId="24" borderId="11" xfId="56" applyFont="1" applyFill="1" applyBorder="1" applyAlignment="1">
      <alignment horizontal="justify" vertical="top" wrapText="1"/>
      <protection/>
    </xf>
    <xf numFmtId="0" fontId="19" fillId="24" borderId="11" xfId="56" applyFont="1" applyFill="1" applyBorder="1" applyAlignment="1">
      <alignment horizontal="justify" vertical="top" wrapText="1"/>
      <protection/>
    </xf>
    <xf numFmtId="1" fontId="36" fillId="0" borderId="11" xfId="0" applyNumberFormat="1" applyFont="1" applyBorder="1" applyAlignment="1">
      <alignment horizontal="justify" vertical="top" wrapText="1"/>
    </xf>
    <xf numFmtId="2" fontId="35" fillId="24" borderId="11" xfId="0" applyNumberFormat="1" applyFont="1" applyFill="1" applyBorder="1" applyAlignment="1">
      <alignment horizontal="justify" vertical="top" wrapText="1"/>
    </xf>
    <xf numFmtId="2" fontId="35" fillId="24" borderId="11" xfId="0" applyNumberFormat="1" applyFont="1" applyFill="1" applyBorder="1" applyAlignment="1">
      <alignment horizontal="center" vertical="top" wrapText="1"/>
    </xf>
    <xf numFmtId="0" fontId="35" fillId="0" borderId="11" xfId="0" applyFont="1" applyBorder="1" applyAlignment="1">
      <alignment horizontal="center" vertical="top" wrapText="1"/>
    </xf>
    <xf numFmtId="2" fontId="35" fillId="0" borderId="11" xfId="0" applyNumberFormat="1" applyFont="1" applyBorder="1" applyAlignment="1">
      <alignment horizontal="justify" vertical="top" wrapText="1"/>
    </xf>
    <xf numFmtId="2" fontId="18" fillId="24" borderId="11" xfId="0" applyNumberFormat="1" applyFont="1" applyFill="1" applyBorder="1" applyAlignment="1">
      <alignment horizontal="center" vertical="top" wrapText="1"/>
    </xf>
    <xf numFmtId="2" fontId="18" fillId="0" borderId="11" xfId="0" applyNumberFormat="1" applyFont="1" applyFill="1" applyBorder="1" applyAlignment="1">
      <alignment horizontal="center" vertical="top" wrapText="1"/>
    </xf>
    <xf numFmtId="0" fontId="26" fillId="0" borderId="11" xfId="0" applyFont="1" applyBorder="1" applyAlignment="1">
      <alignment vertical="top" wrapText="1"/>
    </xf>
    <xf numFmtId="1" fontId="36" fillId="0" borderId="11" xfId="0" applyNumberFormat="1" applyFont="1" applyBorder="1" applyAlignment="1">
      <alignment horizontal="center" vertical="top" wrapText="1"/>
    </xf>
    <xf numFmtId="0" fontId="36" fillId="0" borderId="11" xfId="0" applyFont="1" applyBorder="1" applyAlignment="1">
      <alignment horizontal="justify" vertical="top" wrapText="1"/>
    </xf>
    <xf numFmtId="0" fontId="38" fillId="0" borderId="11" xfId="0" applyFont="1" applyBorder="1" applyAlignment="1">
      <alignment horizontal="center" vertical="top" wrapText="1"/>
    </xf>
    <xf numFmtId="14" fontId="38" fillId="0" borderId="11" xfId="0" applyNumberFormat="1" applyFont="1" applyBorder="1" applyAlignment="1">
      <alignment horizontal="justify" vertical="top" wrapText="1"/>
    </xf>
    <xf numFmtId="0" fontId="38" fillId="0" borderId="11" xfId="0" applyFont="1" applyBorder="1" applyAlignment="1">
      <alignment horizontal="justify" vertical="top" wrapText="1"/>
    </xf>
    <xf numFmtId="165" fontId="36" fillId="0" borderId="11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justify" vertical="top" wrapText="1"/>
    </xf>
    <xf numFmtId="0" fontId="18" fillId="0" borderId="11" xfId="0" applyNumberFormat="1" applyFont="1" applyBorder="1" applyAlignment="1">
      <alignment horizontal="justify" vertical="top" wrapText="1"/>
    </xf>
    <xf numFmtId="0" fontId="28" fillId="0" borderId="12" xfId="0" applyFont="1" applyFill="1" applyBorder="1" applyAlignment="1">
      <alignment vertical="top" wrapText="1"/>
    </xf>
    <xf numFmtId="14" fontId="28" fillId="0" borderId="11" xfId="0" applyNumberFormat="1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justify" vertical="top" wrapText="1"/>
    </xf>
    <xf numFmtId="0" fontId="30" fillId="0" borderId="11" xfId="0" applyFont="1" applyFill="1" applyBorder="1" applyAlignment="1">
      <alignment horizontal="center" vertical="top" wrapText="1"/>
    </xf>
    <xf numFmtId="14" fontId="30" fillId="0" borderId="11" xfId="0" applyNumberFormat="1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vertical="center" wrapText="1"/>
    </xf>
    <xf numFmtId="1" fontId="20" fillId="0" borderId="11" xfId="0" applyNumberFormat="1" applyFont="1" applyBorder="1" applyAlignment="1">
      <alignment horizontal="center" vertical="top"/>
    </xf>
    <xf numFmtId="0" fontId="20" fillId="0" borderId="11" xfId="0" applyFont="1" applyBorder="1" applyAlignment="1">
      <alignment horizontal="center" vertical="top"/>
    </xf>
    <xf numFmtId="49" fontId="20" fillId="0" borderId="11" xfId="0" applyNumberFormat="1" applyFont="1" applyBorder="1" applyAlignment="1">
      <alignment horizontal="center" vertical="top"/>
    </xf>
    <xf numFmtId="49" fontId="19" fillId="0" borderId="11" xfId="0" applyNumberFormat="1" applyFont="1" applyBorder="1" applyAlignment="1">
      <alignment vertical="top" wrapText="1"/>
    </xf>
    <xf numFmtId="0" fontId="18" fillId="0" borderId="11" xfId="0" applyFont="1" applyBorder="1"/>
    <xf numFmtId="49" fontId="19" fillId="0" borderId="11" xfId="0" applyNumberFormat="1" applyFont="1" applyBorder="1" applyAlignment="1">
      <alignment horizontal="left" vertical="top" wrapText="1"/>
    </xf>
    <xf numFmtId="0" fontId="18" fillId="0" borderId="11" xfId="0" applyFont="1" applyBorder="1" applyAlignment="1">
      <alignment horizontal="center" wrapText="1"/>
    </xf>
    <xf numFmtId="14" fontId="18" fillId="0" borderId="11" xfId="0" applyNumberFormat="1" applyFont="1" applyBorder="1" applyAlignment="1">
      <alignment horizontal="center" vertical="top"/>
    </xf>
    <xf numFmtId="0" fontId="18" fillId="0" borderId="24" xfId="0" applyFont="1" applyBorder="1" applyAlignment="1">
      <alignment horizontal="justify" vertical="top" wrapText="1"/>
    </xf>
    <xf numFmtId="49" fontId="18" fillId="0" borderId="11" xfId="0" applyNumberFormat="1" applyFont="1" applyFill="1" applyBorder="1" applyAlignment="1">
      <alignment horizontal="left" vertical="top" wrapText="1"/>
    </xf>
    <xf numFmtId="0" fontId="28" fillId="0" borderId="0" xfId="0" applyFont="1" applyAlignment="1">
      <alignment horizontal="center" vertical="top"/>
    </xf>
    <xf numFmtId="0" fontId="28" fillId="0" borderId="0" xfId="0" applyFont="1" applyAlignment="1">
      <alignment vertical="top" wrapText="1"/>
    </xf>
    <xf numFmtId="0" fontId="28" fillId="0" borderId="0" xfId="0" applyFont="1"/>
    <xf numFmtId="49" fontId="18" fillId="0" borderId="11" xfId="0" applyNumberFormat="1" applyFont="1" applyFill="1" applyBorder="1" applyAlignment="1">
      <alignment horizontal="center" vertical="top" wrapText="1"/>
    </xf>
    <xf numFmtId="49" fontId="19" fillId="0" borderId="11" xfId="0" applyNumberFormat="1" applyFont="1" applyFill="1" applyBorder="1" applyAlignment="1">
      <alignment horizontal="left" vertical="top" wrapText="1"/>
    </xf>
    <xf numFmtId="49" fontId="29" fillId="0" borderId="0" xfId="0" applyNumberFormat="1" applyFont="1" applyAlignment="1">
      <alignment horizontal="center" vertical="top"/>
    </xf>
    <xf numFmtId="49" fontId="29" fillId="0" borderId="0" xfId="0" applyNumberFormat="1" applyFont="1" applyAlignment="1">
      <alignment vertical="top" wrapText="1"/>
    </xf>
    <xf numFmtId="49" fontId="29" fillId="0" borderId="0" xfId="0" applyNumberFormat="1" applyFont="1"/>
    <xf numFmtId="49" fontId="28" fillId="0" borderId="0" xfId="0" applyNumberFormat="1" applyFont="1" applyAlignment="1">
      <alignment horizontal="center" vertical="top"/>
    </xf>
    <xf numFmtId="49" fontId="28" fillId="0" borderId="0" xfId="0" applyNumberFormat="1" applyFont="1" applyAlignment="1">
      <alignment vertical="top" wrapText="1"/>
    </xf>
    <xf numFmtId="49" fontId="28" fillId="0" borderId="0" xfId="0" applyNumberFormat="1" applyFont="1"/>
    <xf numFmtId="49" fontId="18" fillId="0" borderId="24" xfId="0" applyNumberFormat="1" applyFont="1" applyFill="1" applyBorder="1" applyAlignment="1">
      <alignment horizontal="left" vertical="top" wrapText="1"/>
    </xf>
    <xf numFmtId="49" fontId="39" fillId="0" borderId="11" xfId="0" applyNumberFormat="1" applyFont="1" applyFill="1" applyBorder="1" applyAlignment="1">
      <alignment horizontal="left" vertical="top" wrapText="1"/>
    </xf>
    <xf numFmtId="1" fontId="30" fillId="0" borderId="11" xfId="0" applyNumberFormat="1" applyFont="1" applyFill="1" applyBorder="1" applyAlignment="1">
      <alignment horizontal="center" vertical="top" wrapText="1"/>
    </xf>
    <xf numFmtId="1" fontId="18" fillId="0" borderId="11" xfId="0" applyNumberFormat="1" applyFont="1" applyFill="1" applyBorder="1" applyAlignment="1">
      <alignment horizontal="center" vertical="top" wrapText="1"/>
    </xf>
    <xf numFmtId="2" fontId="40" fillId="0" borderId="11" xfId="0" applyNumberFormat="1" applyFont="1" applyBorder="1" applyAlignment="1">
      <alignment horizontal="justify" vertical="top" wrapText="1"/>
    </xf>
    <xf numFmtId="2" fontId="28" fillId="0" borderId="11" xfId="0" applyNumberFormat="1" applyFont="1" applyBorder="1" applyAlignment="1">
      <alignment horizontal="center" vertical="top" wrapText="1"/>
    </xf>
    <xf numFmtId="2" fontId="36" fillId="0" borderId="11" xfId="0" applyNumberFormat="1" applyFont="1" applyFill="1" applyBorder="1" applyAlignment="1">
      <alignment horizontal="justify" vertical="top" wrapText="1"/>
    </xf>
    <xf numFmtId="0" fontId="18" fillId="0" borderId="11" xfId="0" applyFont="1" applyBorder="1" applyAlignment="1">
      <alignment horizontal="justify" vertical="top" wrapText="1"/>
    </xf>
    <xf numFmtId="2" fontId="19" fillId="0" borderId="11" xfId="0" applyNumberFormat="1" applyFont="1" applyBorder="1" applyAlignment="1">
      <alignment horizontal="center" vertical="top" wrapText="1"/>
    </xf>
    <xf numFmtId="2" fontId="36" fillId="0" borderId="11" xfId="0" applyNumberFormat="1" applyFont="1" applyBorder="1" applyAlignment="1">
      <alignment horizontal="center" vertical="top" wrapText="1"/>
    </xf>
    <xf numFmtId="49" fontId="36" fillId="0" borderId="11" xfId="0" applyNumberFormat="1" applyFont="1" applyBorder="1" applyAlignment="1">
      <alignment horizontal="center" vertical="top" wrapText="1"/>
    </xf>
    <xf numFmtId="2" fontId="36" fillId="24" borderId="11" xfId="0" applyNumberFormat="1" applyFont="1" applyFill="1" applyBorder="1" applyAlignment="1">
      <alignment horizontal="center" vertical="top" wrapText="1"/>
    </xf>
    <xf numFmtId="2" fontId="19" fillId="0" borderId="11" xfId="0" applyNumberFormat="1" applyFont="1" applyBorder="1" applyAlignment="1">
      <alignment horizontal="justify" vertical="top" wrapText="1"/>
    </xf>
    <xf numFmtId="2" fontId="36" fillId="0" borderId="11" xfId="0" applyNumberFormat="1" applyFont="1" applyFill="1" applyBorder="1" applyAlignment="1">
      <alignment horizontal="center" vertical="top" wrapText="1"/>
    </xf>
    <xf numFmtId="14" fontId="18" fillId="0" borderId="11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left" vertical="top" wrapText="1"/>
    </xf>
    <xf numFmtId="0" fontId="18" fillId="0" borderId="11" xfId="0" applyNumberFormat="1" applyFont="1" applyBorder="1" applyAlignment="1">
      <alignment horizontal="center" vertical="top" wrapText="1"/>
    </xf>
    <xf numFmtId="0" fontId="18" fillId="26" borderId="25" xfId="0" applyFont="1" applyFill="1" applyBorder="1" applyAlignment="1">
      <alignment vertical="center" wrapText="1"/>
    </xf>
    <xf numFmtId="1" fontId="20" fillId="0" borderId="26" xfId="0" applyNumberFormat="1" applyFont="1" applyBorder="1" applyAlignment="1">
      <alignment horizontal="center" vertical="top"/>
    </xf>
    <xf numFmtId="0" fontId="21" fillId="0" borderId="25" xfId="0" applyFont="1" applyBorder="1" applyAlignment="1">
      <alignment horizontal="center" vertical="top"/>
    </xf>
    <xf numFmtId="0" fontId="20" fillId="0" borderId="25" xfId="0" applyFont="1" applyBorder="1" applyAlignment="1">
      <alignment vertical="top"/>
    </xf>
    <xf numFmtId="0" fontId="18" fillId="0" borderId="25" xfId="0" applyFont="1" applyBorder="1" applyAlignment="1">
      <alignment vertical="top" wrapText="1"/>
    </xf>
    <xf numFmtId="49" fontId="18" fillId="0" borderId="11" xfId="56" applyNumberFormat="1" applyFont="1" applyBorder="1" applyAlignment="1">
      <alignment horizontal="left" vertical="top" wrapText="1"/>
      <protection/>
    </xf>
    <xf numFmtId="49" fontId="18" fillId="0" borderId="11" xfId="56" applyNumberFormat="1" applyFont="1" applyFill="1" applyBorder="1" applyAlignment="1">
      <alignment horizontal="left" vertical="top" wrapText="1"/>
      <protection/>
    </xf>
    <xf numFmtId="49" fontId="18" fillId="0" borderId="24" xfId="56" applyNumberFormat="1" applyFont="1" applyFill="1" applyBorder="1" applyAlignment="1">
      <alignment horizontal="left" vertical="top" wrapText="1"/>
      <protection/>
    </xf>
    <xf numFmtId="49" fontId="18" fillId="0" borderId="11" xfId="56" applyNumberFormat="1" applyFont="1" applyFill="1" applyBorder="1" applyAlignment="1">
      <alignment horizontal="center" vertical="top" wrapText="1"/>
      <protection/>
    </xf>
    <xf numFmtId="2" fontId="18" fillId="0" borderId="11" xfId="56" applyNumberFormat="1" applyFont="1" applyFill="1" applyBorder="1" applyAlignment="1">
      <alignment horizontal="center" vertical="top" wrapText="1"/>
      <protection/>
    </xf>
    <xf numFmtId="49" fontId="19" fillId="0" borderId="11" xfId="0" applyNumberFormat="1" applyFont="1" applyBorder="1" applyAlignment="1">
      <alignment horizontal="justify" vertical="top" wrapText="1"/>
    </xf>
    <xf numFmtId="2" fontId="28" fillId="0" borderId="11" xfId="0" applyNumberFormat="1" applyFont="1" applyBorder="1" applyAlignment="1">
      <alignment horizontal="justify" vertical="top" wrapText="1"/>
    </xf>
    <xf numFmtId="0" fontId="28" fillId="0" borderId="11" xfId="0" applyFont="1" applyBorder="1" applyAlignment="1">
      <alignment horizontal="justify" vertical="top" wrapText="1"/>
    </xf>
    <xf numFmtId="1" fontId="20" fillId="0" borderId="11" xfId="0" applyNumberFormat="1" applyFont="1" applyFill="1" applyBorder="1" applyAlignment="1">
      <alignment horizontal="center" vertical="top"/>
    </xf>
    <xf numFmtId="0" fontId="21" fillId="0" borderId="11" xfId="0" applyFont="1" applyFill="1" applyBorder="1" applyAlignment="1">
      <alignment horizontal="center" vertical="top"/>
    </xf>
    <xf numFmtId="167" fontId="19" fillId="0" borderId="11" xfId="0" applyNumberFormat="1" applyFont="1" applyBorder="1" applyAlignment="1">
      <alignment horizontal="left" vertical="top" wrapText="1"/>
    </xf>
    <xf numFmtId="168" fontId="18" fillId="0" borderId="25" xfId="0" applyNumberFormat="1" applyFont="1" applyBorder="1" applyAlignment="1">
      <alignment horizontal="center" vertical="top"/>
    </xf>
    <xf numFmtId="49" fontId="28" fillId="0" borderId="11" xfId="0" applyNumberFormat="1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0" fontId="20" fillId="25" borderId="10" xfId="0" applyFont="1" applyFill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justify"/>
    </xf>
    <xf numFmtId="0" fontId="41" fillId="0" borderId="10" xfId="0" applyFont="1" applyBorder="1" applyAlignment="1">
      <alignment horizontal="center" vertical="top"/>
    </xf>
    <xf numFmtId="49" fontId="20" fillId="25" borderId="10" xfId="0" applyNumberFormat="1" applyFont="1" applyFill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0" fontId="20" fillId="25" borderId="10" xfId="0" applyFont="1" applyFill="1" applyBorder="1" applyAlignment="1">
      <alignment horizontal="left"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top" wrapText="1"/>
    </xf>
    <xf numFmtId="14" fontId="18" fillId="0" borderId="11" xfId="0" applyNumberFormat="1" applyFont="1" applyBorder="1" applyAlignment="1">
      <alignment horizontal="left" vertical="top" wrapText="1"/>
    </xf>
    <xf numFmtId="2" fontId="18" fillId="0" borderId="11" xfId="0" applyNumberFormat="1" applyFont="1" applyBorder="1" applyAlignment="1">
      <alignment horizontal="center" vertical="top" wrapText="1"/>
    </xf>
    <xf numFmtId="0" fontId="18" fillId="0" borderId="11" xfId="0" applyNumberFormat="1" applyFont="1" applyFill="1" applyBorder="1" applyAlignment="1">
      <alignment horizontal="center" vertical="top" wrapText="1"/>
    </xf>
    <xf numFmtId="167" fontId="18" fillId="24" borderId="11" xfId="18" applyNumberFormat="1" applyFont="1" applyFill="1" applyBorder="1" applyAlignment="1">
      <alignment vertical="top" wrapText="1"/>
    </xf>
    <xf numFmtId="2" fontId="40" fillId="0" borderId="11" xfId="0" applyNumberFormat="1" applyFont="1" applyBorder="1" applyAlignment="1">
      <alignment horizontal="center" vertical="top" wrapText="1"/>
    </xf>
    <xf numFmtId="2" fontId="18" fillId="0" borderId="24" xfId="0" applyNumberFormat="1" applyFont="1" applyBorder="1" applyAlignment="1">
      <alignment horizontal="justify" vertical="top" wrapText="1"/>
    </xf>
    <xf numFmtId="49" fontId="18" fillId="0" borderId="11" xfId="0" applyNumberFormat="1" applyFont="1" applyBorder="1" applyAlignment="1">
      <alignment vertical="top" wrapText="1"/>
    </xf>
    <xf numFmtId="0" fontId="18" fillId="0" borderId="11" xfId="55" applyFont="1" applyBorder="1" applyAlignment="1">
      <alignment vertical="top" wrapText="1"/>
      <protection/>
    </xf>
    <xf numFmtId="1" fontId="18" fillId="0" borderId="11" xfId="55" applyNumberFormat="1" applyFont="1" applyFill="1" applyBorder="1" applyAlignment="1">
      <alignment horizontal="center" vertical="top" wrapText="1"/>
      <protection/>
    </xf>
    <xf numFmtId="0" fontId="18" fillId="0" borderId="11" xfId="55" applyFont="1" applyBorder="1" applyAlignment="1">
      <alignment horizontal="justify" vertical="top" wrapText="1"/>
      <protection/>
    </xf>
    <xf numFmtId="49" fontId="18" fillId="0" borderId="11" xfId="55" applyNumberFormat="1" applyFont="1" applyBorder="1" applyAlignment="1">
      <alignment horizontal="center" vertical="top" wrapText="1"/>
      <protection/>
    </xf>
    <xf numFmtId="14" fontId="18" fillId="0" borderId="11" xfId="55" applyNumberFormat="1" applyFont="1" applyFill="1" applyBorder="1" applyAlignment="1">
      <alignment horizontal="center" vertical="top" wrapText="1"/>
      <protection/>
    </xf>
    <xf numFmtId="2" fontId="18" fillId="0" borderId="11" xfId="0" applyNumberFormat="1" applyFont="1" applyBorder="1" applyAlignment="1">
      <alignment horizontal="justify" vertical="top" wrapText="1"/>
    </xf>
    <xf numFmtId="49" fontId="28" fillId="0" borderId="11" xfId="0" applyNumberFormat="1" applyFont="1" applyBorder="1" applyAlignment="1">
      <alignment horizontal="left" vertical="top" wrapText="1"/>
    </xf>
    <xf numFmtId="49" fontId="18" fillId="0" borderId="10" xfId="0" applyNumberFormat="1" applyFont="1" applyBorder="1" applyAlignment="1">
      <alignment vertical="top" wrapText="1"/>
    </xf>
    <xf numFmtId="2" fontId="36" fillId="0" borderId="10" xfId="0" applyNumberFormat="1" applyFont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25" borderId="10" xfId="56" applyFont="1" applyFill="1" applyBorder="1" applyAlignment="1">
      <alignment horizontal="justify" vertical="top" wrapText="1"/>
      <protection/>
    </xf>
    <xf numFmtId="2" fontId="40" fillId="0" borderId="14" xfId="0" applyNumberFormat="1" applyFont="1" applyBorder="1" applyAlignment="1">
      <alignment horizontal="justify" vertical="top" wrapText="1"/>
    </xf>
    <xf numFmtId="0" fontId="18" fillId="0" borderId="10" xfId="56" applyFont="1" applyBorder="1" applyAlignment="1">
      <alignment vertical="top" wrapText="1"/>
      <protection/>
    </xf>
    <xf numFmtId="2" fontId="18" fillId="0" borderId="10" xfId="56" applyNumberFormat="1" applyFont="1" applyFill="1" applyBorder="1" applyAlignment="1">
      <alignment horizontal="center" vertical="top" wrapText="1"/>
      <protection/>
    </xf>
    <xf numFmtId="0" fontId="18" fillId="0" borderId="10" xfId="56" applyFont="1" applyBorder="1" applyAlignment="1">
      <alignment horizontal="justify" vertical="top" wrapText="1"/>
      <protection/>
    </xf>
    <xf numFmtId="49" fontId="18" fillId="0" borderId="10" xfId="56" applyNumberFormat="1" applyFont="1" applyBorder="1" applyAlignment="1">
      <alignment horizontal="center" vertical="top" wrapText="1"/>
      <protection/>
    </xf>
    <xf numFmtId="0" fontId="18" fillId="0" borderId="10" xfId="56" applyNumberFormat="1" applyFont="1" applyFill="1" applyBorder="1" applyAlignment="1">
      <alignment horizontal="center" vertical="top" wrapText="1"/>
      <protection/>
    </xf>
    <xf numFmtId="0" fontId="35" fillId="0" borderId="0" xfId="0" applyFont="1"/>
    <xf numFmtId="1" fontId="18" fillId="0" borderId="10" xfId="56" applyNumberFormat="1" applyFont="1" applyFill="1" applyBorder="1" applyAlignment="1">
      <alignment horizontal="center" vertical="top" wrapText="1"/>
      <protection/>
    </xf>
    <xf numFmtId="0" fontId="18" fillId="0" borderId="28" xfId="0" applyFont="1" applyBorder="1" applyAlignment="1">
      <alignment horizontal="center" vertical="top" wrapText="1"/>
    </xf>
    <xf numFmtId="49" fontId="18" fillId="0" borderId="28" xfId="56" applyNumberFormat="1" applyFont="1" applyBorder="1" applyAlignment="1">
      <alignment horizontal="center" vertical="top" wrapText="1"/>
      <protection/>
    </xf>
    <xf numFmtId="14" fontId="18" fillId="0" borderId="28" xfId="0" applyNumberFormat="1" applyFont="1" applyBorder="1" applyAlignment="1">
      <alignment horizontal="center" vertical="top" wrapText="1"/>
    </xf>
    <xf numFmtId="0" fontId="18" fillId="0" borderId="28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justify" vertical="top" wrapText="1"/>
    </xf>
    <xf numFmtId="0" fontId="18" fillId="0" borderId="28" xfId="0" applyNumberFormat="1" applyFont="1" applyBorder="1" applyAlignment="1">
      <alignment horizontal="center" vertical="top" wrapText="1"/>
    </xf>
    <xf numFmtId="0" fontId="19" fillId="0" borderId="28" xfId="0" applyFont="1" applyBorder="1" applyAlignment="1">
      <alignment horizontal="center" vertical="top" wrapText="1"/>
    </xf>
    <xf numFmtId="49" fontId="18" fillId="0" borderId="29" xfId="0" applyNumberFormat="1" applyFont="1" applyBorder="1" applyAlignment="1">
      <alignment horizontal="center" vertical="top" wrapText="1"/>
    </xf>
    <xf numFmtId="0" fontId="18" fillId="0" borderId="30" xfId="0" applyFont="1" applyBorder="1" applyAlignment="1">
      <alignment horizontal="justify" vertical="top" wrapText="1"/>
    </xf>
    <xf numFmtId="14" fontId="18" fillId="0" borderId="30" xfId="0" applyNumberFormat="1" applyFont="1" applyBorder="1" applyAlignment="1">
      <alignment horizontal="center" vertical="top" wrapText="1"/>
    </xf>
    <xf numFmtId="0" fontId="18" fillId="0" borderId="12" xfId="56" applyFont="1" applyBorder="1" applyAlignment="1">
      <alignment vertical="top" wrapText="1"/>
      <protection/>
    </xf>
    <xf numFmtId="2" fontId="18" fillId="0" borderId="12" xfId="56" applyNumberFormat="1" applyFont="1" applyFill="1" applyBorder="1" applyAlignment="1">
      <alignment horizontal="center" vertical="top" wrapText="1"/>
      <protection/>
    </xf>
    <xf numFmtId="49" fontId="18" fillId="0" borderId="12" xfId="56" applyNumberFormat="1" applyFont="1" applyBorder="1" applyAlignment="1">
      <alignment horizontal="center" vertical="top" wrapText="1"/>
      <protection/>
    </xf>
    <xf numFmtId="0" fontId="18" fillId="0" borderId="31" xfId="0" applyFont="1" applyBorder="1" applyAlignment="1">
      <alignment horizontal="left" vertical="top" wrapText="1"/>
    </xf>
    <xf numFmtId="0" fontId="35" fillId="0" borderId="17" xfId="0" applyFont="1" applyBorder="1" applyAlignment="1">
      <alignment wrapText="1"/>
    </xf>
    <xf numFmtId="0" fontId="18" fillId="0" borderId="32" xfId="56" applyFont="1" applyBorder="1" applyAlignment="1">
      <alignment vertical="top" wrapText="1"/>
      <protection/>
    </xf>
    <xf numFmtId="1" fontId="18" fillId="0" borderId="17" xfId="56" applyNumberFormat="1" applyFont="1" applyFill="1" applyBorder="1" applyAlignment="1">
      <alignment horizontal="center" vertical="top" wrapText="1"/>
      <protection/>
    </xf>
    <xf numFmtId="0" fontId="18" fillId="0" borderId="32" xfId="56" applyFont="1" applyBorder="1" applyAlignment="1">
      <alignment horizontal="justify" vertical="top" wrapText="1"/>
      <protection/>
    </xf>
    <xf numFmtId="49" fontId="18" fillId="0" borderId="17" xfId="56" applyNumberFormat="1" applyFont="1" applyBorder="1" applyAlignment="1">
      <alignment horizontal="center" vertical="top" wrapText="1"/>
      <protection/>
    </xf>
    <xf numFmtId="0" fontId="18" fillId="0" borderId="32" xfId="56" applyNumberFormat="1" applyFont="1" applyFill="1" applyBorder="1" applyAlignment="1">
      <alignment horizontal="center" vertical="top" wrapText="1"/>
      <protection/>
    </xf>
    <xf numFmtId="0" fontId="18" fillId="0" borderId="17" xfId="56" applyFont="1" applyBorder="1" applyAlignment="1">
      <alignment vertical="top" wrapText="1"/>
      <protection/>
    </xf>
    <xf numFmtId="1" fontId="27" fillId="0" borderId="11" xfId="0" applyNumberFormat="1" applyFont="1" applyBorder="1" applyAlignment="1">
      <alignment horizontal="center" vertical="top"/>
    </xf>
    <xf numFmtId="0" fontId="27" fillId="0" borderId="33" xfId="0" applyFont="1" applyBorder="1" applyAlignment="1">
      <alignment vertical="top" wrapText="1"/>
    </xf>
    <xf numFmtId="0" fontId="43" fillId="0" borderId="11" xfId="0" applyFont="1" applyBorder="1" applyAlignment="1">
      <alignment horizontal="center" vertical="top"/>
    </xf>
    <xf numFmtId="14" fontId="43" fillId="0" borderId="33" xfId="0" applyNumberFormat="1" applyFont="1" applyBorder="1" applyAlignment="1">
      <alignment horizontal="center" vertical="top"/>
    </xf>
    <xf numFmtId="0" fontId="27" fillId="0" borderId="11" xfId="0" applyFont="1" applyBorder="1" applyAlignment="1">
      <alignment vertical="top"/>
    </xf>
    <xf numFmtId="0" fontId="27" fillId="0" borderId="27" xfId="0" applyFont="1" applyBorder="1" applyAlignment="1">
      <alignment horizontal="left" vertical="top"/>
    </xf>
    <xf numFmtId="0" fontId="35" fillId="25" borderId="33" xfId="0" applyFont="1" applyFill="1" applyBorder="1" applyAlignment="1">
      <alignment vertical="center" wrapText="1"/>
    </xf>
    <xf numFmtId="0" fontId="35" fillId="25" borderId="11" xfId="0" applyFont="1" applyFill="1" applyBorder="1" applyAlignment="1">
      <alignment vertical="center" wrapText="1"/>
    </xf>
    <xf numFmtId="0" fontId="35" fillId="25" borderId="11" xfId="0" applyFont="1" applyFill="1" applyBorder="1" applyAlignment="1">
      <alignment vertical="top"/>
    </xf>
    <xf numFmtId="1" fontId="35" fillId="0" borderId="11" xfId="0" applyNumberFormat="1" applyFont="1" applyBorder="1" applyAlignment="1">
      <alignment horizontal="center" vertical="top"/>
    </xf>
    <xf numFmtId="0" fontId="35" fillId="0" borderId="11" xfId="0" applyFont="1" applyBorder="1" applyAlignment="1">
      <alignment vertical="top"/>
    </xf>
    <xf numFmtId="0" fontId="28" fillId="0" borderId="11" xfId="0" applyFont="1" applyBorder="1"/>
    <xf numFmtId="0" fontId="28" fillId="0" borderId="11" xfId="0" applyFont="1" applyBorder="1" applyAlignment="1">
      <alignment horizontal="center"/>
    </xf>
    <xf numFmtId="0" fontId="28" fillId="0" borderId="11" xfId="0" applyFont="1" applyBorder="1" applyAlignment="1">
      <alignment horizontal="justify" vertical="top" wrapText="1"/>
    </xf>
    <xf numFmtId="0" fontId="28" fillId="0" borderId="11" xfId="0" applyFont="1" applyBorder="1" applyAlignment="1">
      <alignment horizontal="center" vertical="top" wrapText="1"/>
    </xf>
    <xf numFmtId="14" fontId="28" fillId="0" borderId="11" xfId="0" applyNumberFormat="1" applyFont="1" applyFill="1" applyBorder="1" applyAlignment="1">
      <alignment horizontal="center" vertical="top" wrapText="1"/>
    </xf>
    <xf numFmtId="0" fontId="35" fillId="0" borderId="11" xfId="0" applyFont="1" applyBorder="1" applyAlignment="1">
      <alignment horizontal="left" vertical="top"/>
    </xf>
    <xf numFmtId="0" fontId="35" fillId="25" borderId="11" xfId="0" applyFont="1" applyFill="1" applyBorder="1" applyAlignment="1">
      <alignment vertical="top" wrapText="1"/>
    </xf>
    <xf numFmtId="0" fontId="18" fillId="0" borderId="11" xfId="55" applyFont="1" applyBorder="1" applyAlignment="1">
      <alignment vertical="top"/>
      <protection/>
    </xf>
    <xf numFmtId="14" fontId="28" fillId="0" borderId="11" xfId="0" applyNumberFormat="1" applyFont="1" applyBorder="1" applyAlignment="1">
      <alignment horizontal="center"/>
    </xf>
    <xf numFmtId="0" fontId="35" fillId="0" borderId="11" xfId="0" applyFont="1" applyBorder="1" applyAlignment="1">
      <alignment horizontal="left" vertical="top" wrapText="1"/>
    </xf>
    <xf numFmtId="0" fontId="18" fillId="0" borderId="27" xfId="0" applyFont="1" applyBorder="1" applyAlignment="1">
      <alignment horizontal="right" vertical="center" wrapText="1"/>
    </xf>
    <xf numFmtId="0" fontId="18" fillId="0" borderId="33" xfId="0" applyFont="1" applyBorder="1" applyAlignment="1">
      <alignment horizontal="right" vertical="center" wrapText="1"/>
    </xf>
    <xf numFmtId="0" fontId="18" fillId="0" borderId="24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right" wrapText="1"/>
    </xf>
    <xf numFmtId="0" fontId="20" fillId="0" borderId="0" xfId="0" applyFont="1" applyAlignment="1">
      <alignment horizontal="center" vertical="top" wrapText="1"/>
    </xf>
    <xf numFmtId="14" fontId="29" fillId="0" borderId="0" xfId="0" applyNumberFormat="1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49" fontId="28" fillId="0" borderId="0" xfId="0" applyNumberFormat="1" applyFont="1" applyAlignment="1">
      <alignment horizontal="center" vertical="top" wrapText="1"/>
    </xf>
    <xf numFmtId="0" fontId="28" fillId="0" borderId="0" xfId="0" applyFont="1" applyAlignment="1">
      <alignment horizontal="left" vertical="top" wrapText="1"/>
    </xf>
    <xf numFmtId="0" fontId="36" fillId="0" borderId="11" xfId="0" applyFont="1" applyBorder="1" applyAlignment="1">
      <alignment horizontal="right" vertical="top" wrapText="1"/>
    </xf>
    <xf numFmtId="0" fontId="19" fillId="0" borderId="11" xfId="0" applyFont="1" applyBorder="1" applyAlignment="1">
      <alignment horizontal="center" wrapText="1"/>
    </xf>
    <xf numFmtId="0" fontId="38" fillId="0" borderId="27" xfId="0" applyFont="1" applyBorder="1" applyAlignment="1">
      <alignment horizontal="right" vertical="top" wrapText="1"/>
    </xf>
    <xf numFmtId="0" fontId="38" fillId="0" borderId="24" xfId="0" applyFont="1" applyBorder="1" applyAlignment="1">
      <alignment horizontal="right" vertical="top" wrapText="1"/>
    </xf>
    <xf numFmtId="0" fontId="36" fillId="0" borderId="27" xfId="0" applyFont="1" applyBorder="1" applyAlignment="1">
      <alignment horizontal="right" vertical="top" wrapText="1"/>
    </xf>
    <xf numFmtId="0" fontId="36" fillId="0" borderId="24" xfId="0" applyFont="1" applyBorder="1" applyAlignment="1">
      <alignment horizontal="right" vertical="top" wrapText="1"/>
    </xf>
    <xf numFmtId="0" fontId="18" fillId="0" borderId="0" xfId="0" applyFont="1" applyAlignment="1">
      <alignment horizontal="right" vertical="top" wrapText="1"/>
    </xf>
    <xf numFmtId="0" fontId="18" fillId="0" borderId="34" xfId="0" applyFont="1" applyBorder="1" applyAlignment="1">
      <alignment horizontal="center" vertical="top" wrapText="1"/>
    </xf>
  </cellXfs>
  <cellStyles count="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1 antraštė" xfId="20"/>
    <cellStyle name="2 antraštė" xfId="21"/>
    <cellStyle name="20% – paryškinimas 1" xfId="22"/>
    <cellStyle name="20% – paryškinimas 2" xfId="23"/>
    <cellStyle name="20% – paryškinimas 3" xfId="24"/>
    <cellStyle name="20% – paryškinimas 4" xfId="25"/>
    <cellStyle name="20% – paryškinimas 5" xfId="26"/>
    <cellStyle name="20% – paryškinimas 6" xfId="27"/>
    <cellStyle name="3 antraštė" xfId="28"/>
    <cellStyle name="4 antraštė" xfId="29"/>
    <cellStyle name="40% – paryškinimas 1" xfId="30"/>
    <cellStyle name="40% – paryškinimas 2" xfId="31"/>
    <cellStyle name="40% – paryškinimas 3" xfId="32"/>
    <cellStyle name="40% – paryškinimas 4" xfId="33"/>
    <cellStyle name="40% – paryškinimas 5" xfId="34"/>
    <cellStyle name="40% – paryškinimas 6" xfId="35"/>
    <cellStyle name="60% – paryškinimas 1" xfId="36"/>
    <cellStyle name="60% – paryškinimas 2" xfId="37"/>
    <cellStyle name="60% – paryškinimas 3" xfId="38"/>
    <cellStyle name="60% – paryškinimas 4" xfId="39"/>
    <cellStyle name="60% – paryškinimas 5" xfId="40"/>
    <cellStyle name="60% – paryškinimas 6" xfId="41"/>
    <cellStyle name="Aiškinamasis tekstas" xfId="42"/>
    <cellStyle name="Blogas" xfId="43"/>
    <cellStyle name="Explanatory Text" xfId="44"/>
    <cellStyle name="Geras" xfId="45"/>
    <cellStyle name="Good" xfId="46"/>
    <cellStyle name="Heading 1" xfId="47"/>
    <cellStyle name="Heading 2" xfId="48"/>
    <cellStyle name="Heading 3" xfId="49"/>
    <cellStyle name="Heading 4" xfId="50"/>
    <cellStyle name="Įspėjimo tekstas" xfId="51"/>
    <cellStyle name="Išvestis" xfId="52"/>
    <cellStyle name="Įvestis" xfId="53"/>
    <cellStyle name="Neutralus" xfId="54"/>
    <cellStyle name="Normal 2" xfId="55"/>
    <cellStyle name="Normal 2 2" xfId="56"/>
    <cellStyle name="Normal 3" xfId="57"/>
    <cellStyle name="Output" xfId="58"/>
    <cellStyle name="Paryškinimas 1" xfId="59"/>
    <cellStyle name="Paryškinimas 2" xfId="60"/>
    <cellStyle name="Paryškinimas 3" xfId="61"/>
    <cellStyle name="Paryškinimas 4" xfId="62"/>
    <cellStyle name="Paryškinimas 5" xfId="63"/>
    <cellStyle name="Paryškinimas 6" xfId="64"/>
    <cellStyle name="Pastaba" xfId="65"/>
    <cellStyle name="Pavadinimas" xfId="66"/>
    <cellStyle name="Skaičiavimas" xfId="67"/>
    <cellStyle name="Suma" xfId="68"/>
    <cellStyle name="Susietas langelis" xfId="69"/>
    <cellStyle name="Tikrinimo langelis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1"/>
  <sheetViews>
    <sheetView workbookViewId="0" topLeftCell="A35">
      <selection activeCell="E90" sqref="E90"/>
    </sheetView>
  </sheetViews>
  <sheetFormatPr defaultColWidth="8.8515625" defaultRowHeight="12.75"/>
  <cols>
    <col min="1" max="1" width="4.00390625" style="24" customWidth="1"/>
    <col min="2" max="2" width="35.8515625" style="24" customWidth="1"/>
    <col min="3" max="3" width="33.00390625" style="25" customWidth="1"/>
    <col min="4" max="4" width="22.140625" style="25" customWidth="1"/>
    <col min="5" max="5" width="14.28125" style="24" customWidth="1"/>
    <col min="6" max="6" width="13.8515625" style="25" customWidth="1"/>
    <col min="7" max="7" width="12.140625" style="25" customWidth="1"/>
    <col min="8" max="8" width="12.28125" style="24" customWidth="1"/>
    <col min="9" max="9" width="16.7109375" style="25" customWidth="1"/>
    <col min="10" max="16384" width="8.8515625" style="27" customWidth="1"/>
  </cols>
  <sheetData>
    <row r="1" ht="12.75">
      <c r="F1" s="26"/>
    </row>
    <row r="2" ht="12.75">
      <c r="F2" s="28"/>
    </row>
    <row r="5" spans="1:9" ht="12.75">
      <c r="A5" s="368" t="s">
        <v>0</v>
      </c>
      <c r="B5" s="368"/>
      <c r="C5" s="368"/>
      <c r="D5" s="368"/>
      <c r="E5" s="368"/>
      <c r="F5" s="368"/>
      <c r="G5" s="368"/>
      <c r="H5" s="368"/>
      <c r="I5" s="368"/>
    </row>
    <row r="6" spans="1:9" ht="12.75">
      <c r="A6" s="368" t="s">
        <v>84</v>
      </c>
      <c r="B6" s="368"/>
      <c r="C6" s="368"/>
      <c r="D6" s="368"/>
      <c r="E6" s="368"/>
      <c r="F6" s="368"/>
      <c r="G6" s="368"/>
      <c r="H6" s="368"/>
      <c r="I6" s="368"/>
    </row>
    <row r="7" spans="1:9" ht="12.75">
      <c r="A7" s="29"/>
      <c r="B7" s="29"/>
      <c r="C7" s="29"/>
      <c r="D7" s="29"/>
      <c r="E7" s="29"/>
      <c r="F7" s="29"/>
      <c r="G7" s="29"/>
      <c r="H7" s="29"/>
      <c r="I7" s="29"/>
    </row>
    <row r="8" spans="1:9" ht="12.75">
      <c r="A8" s="29"/>
      <c r="B8" s="29"/>
      <c r="C8" s="29"/>
      <c r="D8" s="29"/>
      <c r="E8" s="29" t="s">
        <v>1</v>
      </c>
      <c r="F8" s="29"/>
      <c r="G8" s="29"/>
      <c r="H8" s="29"/>
      <c r="I8" s="29"/>
    </row>
    <row r="10" spans="1:9" ht="180">
      <c r="A10" s="44" t="s">
        <v>2</v>
      </c>
      <c r="B10" s="44"/>
      <c r="C10" s="42" t="s">
        <v>3</v>
      </c>
      <c r="D10" s="15" t="s">
        <v>4</v>
      </c>
      <c r="E10" s="42" t="s">
        <v>246</v>
      </c>
      <c r="F10" s="15" t="s">
        <v>5</v>
      </c>
      <c r="G10" s="42" t="s">
        <v>6</v>
      </c>
      <c r="H10" s="42" t="s">
        <v>7</v>
      </c>
      <c r="I10" s="15" t="s">
        <v>8</v>
      </c>
    </row>
    <row r="11" spans="1:9" ht="12.75">
      <c r="A11" s="369" t="s">
        <v>9</v>
      </c>
      <c r="B11" s="369"/>
      <c r="C11" s="369"/>
      <c r="D11" s="369"/>
      <c r="E11" s="369"/>
      <c r="F11" s="369"/>
      <c r="G11" s="369"/>
      <c r="H11" s="369"/>
      <c r="I11" s="369"/>
    </row>
    <row r="12" spans="1:21" ht="135">
      <c r="A12" s="42"/>
      <c r="B12" s="42" t="s">
        <v>85</v>
      </c>
      <c r="C12" s="12" t="s">
        <v>76</v>
      </c>
      <c r="D12" s="12" t="s">
        <v>69</v>
      </c>
      <c r="E12" s="42">
        <v>4000</v>
      </c>
      <c r="F12" s="23" t="s">
        <v>11</v>
      </c>
      <c r="G12" s="15" t="s">
        <v>71</v>
      </c>
      <c r="H12" s="45" t="s">
        <v>79</v>
      </c>
      <c r="I12" s="39"/>
      <c r="J12" s="30"/>
      <c r="K12" s="30"/>
      <c r="L12" s="30"/>
      <c r="M12" s="31"/>
      <c r="N12" s="31"/>
      <c r="O12" s="31"/>
      <c r="P12" s="32"/>
      <c r="Q12" s="30"/>
      <c r="R12" s="30"/>
      <c r="S12" s="30"/>
      <c r="T12" s="30"/>
      <c r="U12" s="33"/>
    </row>
    <row r="13" spans="1:21" ht="45">
      <c r="A13" s="38">
        <v>1</v>
      </c>
      <c r="B13" s="38" t="s">
        <v>86</v>
      </c>
      <c r="C13" s="46" t="s">
        <v>23</v>
      </c>
      <c r="D13" s="23" t="s">
        <v>24</v>
      </c>
      <c r="E13" s="42">
        <v>1000</v>
      </c>
      <c r="F13" s="23" t="s">
        <v>11</v>
      </c>
      <c r="G13" s="47" t="s">
        <v>12</v>
      </c>
      <c r="H13" s="48">
        <v>42004</v>
      </c>
      <c r="I13" s="39"/>
      <c r="J13" s="30"/>
      <c r="K13" s="30"/>
      <c r="L13" s="30"/>
      <c r="M13" s="31"/>
      <c r="N13" s="31"/>
      <c r="O13" s="31"/>
      <c r="P13" s="32"/>
      <c r="Q13" s="30"/>
      <c r="R13" s="30"/>
      <c r="S13" s="30"/>
      <c r="T13" s="30"/>
      <c r="U13" s="33"/>
    </row>
    <row r="14" spans="1:21" ht="60">
      <c r="A14" s="38">
        <v>2</v>
      </c>
      <c r="B14" s="38" t="s">
        <v>87</v>
      </c>
      <c r="C14" s="17" t="s">
        <v>25</v>
      </c>
      <c r="D14" s="23" t="s">
        <v>26</v>
      </c>
      <c r="E14" s="42">
        <v>600</v>
      </c>
      <c r="F14" s="39" t="s">
        <v>11</v>
      </c>
      <c r="G14" s="15" t="s">
        <v>72</v>
      </c>
      <c r="H14" s="48">
        <v>42004</v>
      </c>
      <c r="I14" s="49"/>
      <c r="J14" s="30"/>
      <c r="K14" s="30"/>
      <c r="L14" s="30"/>
      <c r="M14" s="31"/>
      <c r="N14" s="31"/>
      <c r="O14" s="31"/>
      <c r="P14" s="32"/>
      <c r="Q14" s="30"/>
      <c r="R14" s="30"/>
      <c r="S14" s="30"/>
      <c r="T14" s="30"/>
      <c r="U14" s="33"/>
    </row>
    <row r="15" spans="1:21" ht="30">
      <c r="A15" s="15">
        <v>4</v>
      </c>
      <c r="B15" s="15" t="s">
        <v>88</v>
      </c>
      <c r="C15" s="17" t="s">
        <v>27</v>
      </c>
      <c r="D15" s="50" t="s">
        <v>73</v>
      </c>
      <c r="E15" s="15">
        <v>300</v>
      </c>
      <c r="F15" s="23" t="s">
        <v>11</v>
      </c>
      <c r="G15" s="15" t="s">
        <v>74</v>
      </c>
      <c r="H15" s="48">
        <v>42004</v>
      </c>
      <c r="I15" s="42"/>
      <c r="J15" s="13"/>
      <c r="K15" s="30"/>
      <c r="L15" s="30"/>
      <c r="M15" s="31"/>
      <c r="N15" s="31"/>
      <c r="O15" s="31"/>
      <c r="P15" s="32"/>
      <c r="Q15" s="30"/>
      <c r="R15" s="30"/>
      <c r="S15" s="30"/>
      <c r="T15" s="30"/>
      <c r="U15" s="33"/>
    </row>
    <row r="16" spans="1:21" ht="45">
      <c r="A16" s="15"/>
      <c r="B16" s="15" t="s">
        <v>89</v>
      </c>
      <c r="C16" s="44" t="s">
        <v>29</v>
      </c>
      <c r="D16" s="23" t="s">
        <v>30</v>
      </c>
      <c r="E16" s="14">
        <v>60912</v>
      </c>
      <c r="F16" s="15" t="s">
        <v>56</v>
      </c>
      <c r="G16" s="35" t="s">
        <v>13</v>
      </c>
      <c r="H16" s="16">
        <v>24</v>
      </c>
      <c r="I16" s="36" t="s">
        <v>162</v>
      </c>
      <c r="J16" s="13"/>
      <c r="K16" s="30"/>
      <c r="L16" s="30"/>
      <c r="M16" s="31"/>
      <c r="N16" s="31"/>
      <c r="O16" s="31"/>
      <c r="P16" s="32"/>
      <c r="Q16" s="30"/>
      <c r="R16" s="30"/>
      <c r="S16" s="30"/>
      <c r="T16" s="30"/>
      <c r="U16" s="33"/>
    </row>
    <row r="17" spans="1:21" ht="30">
      <c r="A17" s="15"/>
      <c r="B17" s="15" t="s">
        <v>90</v>
      </c>
      <c r="C17" s="17" t="s">
        <v>52</v>
      </c>
      <c r="D17" s="17" t="s">
        <v>53</v>
      </c>
      <c r="E17" s="15">
        <v>200</v>
      </c>
      <c r="F17" s="23" t="s">
        <v>11</v>
      </c>
      <c r="G17" s="103" t="s">
        <v>118</v>
      </c>
      <c r="H17" s="48">
        <v>42004</v>
      </c>
      <c r="I17" s="42"/>
      <c r="J17" s="13"/>
      <c r="K17" s="30"/>
      <c r="L17" s="30"/>
      <c r="M17" s="31"/>
      <c r="N17" s="31"/>
      <c r="O17" s="31"/>
      <c r="P17" s="32"/>
      <c r="Q17" s="30"/>
      <c r="R17" s="30"/>
      <c r="S17" s="30"/>
      <c r="T17" s="30"/>
      <c r="U17" s="33"/>
    </row>
    <row r="18" spans="1:21" ht="30">
      <c r="A18" s="15"/>
      <c r="B18" s="15" t="s">
        <v>91</v>
      </c>
      <c r="C18" s="37" t="s">
        <v>54</v>
      </c>
      <c r="D18" s="23" t="s">
        <v>55</v>
      </c>
      <c r="E18" s="15">
        <v>300</v>
      </c>
      <c r="F18" s="23" t="s">
        <v>11</v>
      </c>
      <c r="G18" s="103" t="s">
        <v>118</v>
      </c>
      <c r="H18" s="48">
        <v>42004</v>
      </c>
      <c r="I18" s="42"/>
      <c r="J18" s="13"/>
      <c r="K18" s="30"/>
      <c r="L18" s="30"/>
      <c r="M18" s="31"/>
      <c r="N18" s="31"/>
      <c r="O18" s="31"/>
      <c r="P18" s="32"/>
      <c r="Q18" s="30"/>
      <c r="R18" s="30"/>
      <c r="S18" s="30"/>
      <c r="T18" s="30"/>
      <c r="U18" s="33"/>
    </row>
    <row r="19" spans="1:21" ht="30">
      <c r="A19" s="15"/>
      <c r="B19" s="15" t="s">
        <v>92</v>
      </c>
      <c r="C19" s="18" t="s">
        <v>61</v>
      </c>
      <c r="D19" s="18" t="s">
        <v>62</v>
      </c>
      <c r="E19" s="19">
        <v>600</v>
      </c>
      <c r="F19" s="23" t="s">
        <v>11</v>
      </c>
      <c r="G19" s="103" t="s">
        <v>118</v>
      </c>
      <c r="H19" s="48">
        <v>42004</v>
      </c>
      <c r="I19" s="42"/>
      <c r="J19" s="13"/>
      <c r="K19" s="30"/>
      <c r="L19" s="30"/>
      <c r="M19" s="31"/>
      <c r="N19" s="31"/>
      <c r="O19" s="31"/>
      <c r="P19" s="32"/>
      <c r="Q19" s="30"/>
      <c r="R19" s="30"/>
      <c r="S19" s="30"/>
      <c r="T19" s="30"/>
      <c r="U19" s="33"/>
    </row>
    <row r="20" spans="1:21" ht="30">
      <c r="A20" s="15"/>
      <c r="B20" s="15" t="s">
        <v>93</v>
      </c>
      <c r="C20" s="38" t="s">
        <v>57</v>
      </c>
      <c r="D20" s="39" t="s">
        <v>58</v>
      </c>
      <c r="E20" s="15">
        <v>300</v>
      </c>
      <c r="F20" s="23" t="s">
        <v>11</v>
      </c>
      <c r="G20" s="103" t="s">
        <v>118</v>
      </c>
      <c r="H20" s="48">
        <v>42004</v>
      </c>
      <c r="I20" s="42"/>
      <c r="J20" s="13"/>
      <c r="K20" s="30"/>
      <c r="L20" s="30"/>
      <c r="M20" s="31"/>
      <c r="N20" s="31"/>
      <c r="O20" s="31"/>
      <c r="P20" s="32"/>
      <c r="Q20" s="30"/>
      <c r="R20" s="30"/>
      <c r="S20" s="30"/>
      <c r="T20" s="30"/>
      <c r="U20" s="33"/>
    </row>
    <row r="21" spans="1:21" ht="30">
      <c r="A21" s="15"/>
      <c r="B21" s="15" t="s">
        <v>94</v>
      </c>
      <c r="C21" s="51" t="s">
        <v>59</v>
      </c>
      <c r="D21" s="52" t="s">
        <v>60</v>
      </c>
      <c r="E21" s="15">
        <v>2000</v>
      </c>
      <c r="F21" s="23" t="s">
        <v>11</v>
      </c>
      <c r="G21" s="15" t="s">
        <v>80</v>
      </c>
      <c r="H21" s="45" t="s">
        <v>277</v>
      </c>
      <c r="I21" s="42"/>
      <c r="J21" s="13"/>
      <c r="K21" s="30"/>
      <c r="L21" s="30"/>
      <c r="M21" s="31"/>
      <c r="N21" s="31"/>
      <c r="O21" s="31"/>
      <c r="P21" s="32"/>
      <c r="Q21" s="30"/>
      <c r="R21" s="30"/>
      <c r="S21" s="30"/>
      <c r="T21" s="30"/>
      <c r="U21" s="33"/>
    </row>
    <row r="22" spans="1:21" ht="45">
      <c r="A22" s="15"/>
      <c r="B22" s="15">
        <v>91000000</v>
      </c>
      <c r="C22" s="18" t="s">
        <v>61</v>
      </c>
      <c r="D22" s="18" t="s">
        <v>62</v>
      </c>
      <c r="E22" s="101">
        <v>100000</v>
      </c>
      <c r="F22" s="15" t="s">
        <v>56</v>
      </c>
      <c r="G22" s="20" t="s">
        <v>80</v>
      </c>
      <c r="H22" s="45">
        <v>24</v>
      </c>
      <c r="I22" s="42" t="s">
        <v>95</v>
      </c>
      <c r="J22" s="13"/>
      <c r="K22" s="30"/>
      <c r="L22" s="30"/>
      <c r="M22" s="31"/>
      <c r="N22" s="31"/>
      <c r="O22" s="31"/>
      <c r="P22" s="32"/>
      <c r="Q22" s="30"/>
      <c r="R22" s="30"/>
      <c r="S22" s="30"/>
      <c r="T22" s="30"/>
      <c r="U22" s="33"/>
    </row>
    <row r="23" spans="1:21" ht="45">
      <c r="A23" s="15">
        <v>5</v>
      </c>
      <c r="B23" s="15" t="s">
        <v>96</v>
      </c>
      <c r="C23" s="17" t="s">
        <v>10</v>
      </c>
      <c r="D23" s="23" t="s">
        <v>28</v>
      </c>
      <c r="E23" s="15">
        <v>5000</v>
      </c>
      <c r="F23" s="23" t="s">
        <v>11</v>
      </c>
      <c r="G23" s="15" t="s">
        <v>75</v>
      </c>
      <c r="H23" s="48" t="s">
        <v>81</v>
      </c>
      <c r="I23" s="42" t="s">
        <v>82</v>
      </c>
      <c r="J23" s="13"/>
      <c r="K23" s="30"/>
      <c r="L23" s="30"/>
      <c r="M23" s="31"/>
      <c r="N23" s="31"/>
      <c r="O23" s="31"/>
      <c r="P23" s="32"/>
      <c r="Q23" s="30"/>
      <c r="R23" s="30"/>
      <c r="S23" s="30"/>
      <c r="T23" s="30"/>
      <c r="U23" s="33"/>
    </row>
    <row r="24" spans="1:21" ht="15.75">
      <c r="A24" s="15"/>
      <c r="B24" s="62" t="s">
        <v>133</v>
      </c>
      <c r="C24" s="58" t="s">
        <v>115</v>
      </c>
      <c r="D24" s="102" t="s">
        <v>116</v>
      </c>
      <c r="E24" s="66">
        <v>200</v>
      </c>
      <c r="F24" s="3" t="s">
        <v>117</v>
      </c>
      <c r="G24" s="103" t="s">
        <v>13</v>
      </c>
      <c r="H24" s="104">
        <v>41820</v>
      </c>
      <c r="I24" s="3"/>
      <c r="J24" s="13"/>
      <c r="K24" s="30"/>
      <c r="L24" s="30"/>
      <c r="M24" s="31"/>
      <c r="N24" s="31"/>
      <c r="O24" s="31"/>
      <c r="P24" s="32"/>
      <c r="Q24" s="30"/>
      <c r="R24" s="30"/>
      <c r="S24" s="30"/>
      <c r="T24" s="30"/>
      <c r="U24" s="33"/>
    </row>
    <row r="25" spans="1:21" ht="75">
      <c r="A25" s="15"/>
      <c r="B25" s="3" t="s">
        <v>159</v>
      </c>
      <c r="C25" s="59" t="s">
        <v>160</v>
      </c>
      <c r="D25" s="40" t="s">
        <v>161</v>
      </c>
      <c r="E25" s="66">
        <v>100</v>
      </c>
      <c r="F25" s="3" t="s">
        <v>117</v>
      </c>
      <c r="G25" s="103" t="s">
        <v>118</v>
      </c>
      <c r="H25" s="104">
        <v>41973</v>
      </c>
      <c r="I25" s="3"/>
      <c r="J25" s="13"/>
      <c r="K25" s="30"/>
      <c r="L25" s="30"/>
      <c r="M25" s="31"/>
      <c r="N25" s="31"/>
      <c r="O25" s="31"/>
      <c r="P25" s="32"/>
      <c r="Q25" s="30"/>
      <c r="R25" s="30"/>
      <c r="S25" s="30"/>
      <c r="T25" s="30"/>
      <c r="U25" s="33"/>
    </row>
    <row r="26" spans="1:21" ht="45">
      <c r="A26" s="15"/>
      <c r="B26" s="67" t="s">
        <v>134</v>
      </c>
      <c r="C26" s="34" t="s">
        <v>119</v>
      </c>
      <c r="D26" s="105" t="s">
        <v>120</v>
      </c>
      <c r="E26" s="66">
        <v>200</v>
      </c>
      <c r="F26" s="3" t="s">
        <v>117</v>
      </c>
      <c r="G26" s="103" t="s">
        <v>71</v>
      </c>
      <c r="H26" s="104">
        <v>41728</v>
      </c>
      <c r="I26" s="3" t="s">
        <v>158</v>
      </c>
      <c r="J26" s="13"/>
      <c r="K26" s="30"/>
      <c r="L26" s="30"/>
      <c r="M26" s="31"/>
      <c r="N26" s="31"/>
      <c r="O26" s="31"/>
      <c r="P26" s="32"/>
      <c r="Q26" s="30"/>
      <c r="R26" s="30"/>
      <c r="S26" s="30"/>
      <c r="T26" s="30"/>
      <c r="U26" s="33"/>
    </row>
    <row r="27" spans="1:21" ht="60">
      <c r="A27" s="15"/>
      <c r="B27" s="11" t="s">
        <v>135</v>
      </c>
      <c r="C27" s="60" t="s">
        <v>122</v>
      </c>
      <c r="D27" s="105" t="s">
        <v>123</v>
      </c>
      <c r="E27" s="9">
        <v>3000</v>
      </c>
      <c r="F27" s="3" t="s">
        <v>117</v>
      </c>
      <c r="G27" s="103" t="s">
        <v>118</v>
      </c>
      <c r="H27" s="104">
        <v>41993</v>
      </c>
      <c r="I27" s="3" t="s">
        <v>121</v>
      </c>
      <c r="J27" s="13"/>
      <c r="K27" s="30"/>
      <c r="L27" s="30"/>
      <c r="M27" s="31"/>
      <c r="N27" s="31"/>
      <c r="O27" s="31"/>
      <c r="P27" s="32"/>
      <c r="Q27" s="30"/>
      <c r="R27" s="30"/>
      <c r="S27" s="30"/>
      <c r="T27" s="30"/>
      <c r="U27" s="33"/>
    </row>
    <row r="28" spans="1:21" ht="30">
      <c r="A28" s="15"/>
      <c r="B28" s="11" t="s">
        <v>136</v>
      </c>
      <c r="C28" s="99" t="s">
        <v>124</v>
      </c>
      <c r="D28" s="99" t="s">
        <v>125</v>
      </c>
      <c r="E28" s="106">
        <v>300</v>
      </c>
      <c r="F28" s="3" t="s">
        <v>117</v>
      </c>
      <c r="G28" s="103" t="s">
        <v>71</v>
      </c>
      <c r="H28" s="104">
        <v>41728</v>
      </c>
      <c r="I28" s="3" t="s">
        <v>121</v>
      </c>
      <c r="J28" s="13"/>
      <c r="K28" s="30"/>
      <c r="L28" s="30"/>
      <c r="M28" s="31"/>
      <c r="N28" s="31"/>
      <c r="O28" s="31"/>
      <c r="P28" s="32"/>
      <c r="Q28" s="30"/>
      <c r="R28" s="30"/>
      <c r="S28" s="30"/>
      <c r="T28" s="30"/>
      <c r="U28" s="33"/>
    </row>
    <row r="29" spans="1:21" ht="63">
      <c r="A29" s="15"/>
      <c r="B29" s="68" t="s">
        <v>137</v>
      </c>
      <c r="C29" s="61" t="s">
        <v>126</v>
      </c>
      <c r="D29" s="58" t="s">
        <v>127</v>
      </c>
      <c r="E29" s="63">
        <v>500</v>
      </c>
      <c r="F29" s="3" t="s">
        <v>117</v>
      </c>
      <c r="G29" s="103" t="s">
        <v>118</v>
      </c>
      <c r="H29" s="104">
        <v>41993</v>
      </c>
      <c r="I29" s="107" t="s">
        <v>128</v>
      </c>
      <c r="J29" s="13"/>
      <c r="K29" s="30"/>
      <c r="L29" s="30"/>
      <c r="M29" s="31"/>
      <c r="N29" s="31"/>
      <c r="O29" s="31"/>
      <c r="P29" s="32"/>
      <c r="Q29" s="30"/>
      <c r="R29" s="30"/>
      <c r="S29" s="30"/>
      <c r="T29" s="30"/>
      <c r="U29" s="33"/>
    </row>
    <row r="30" spans="1:21" ht="63">
      <c r="A30" s="15"/>
      <c r="B30" s="68" t="s">
        <v>138</v>
      </c>
      <c r="C30" s="105" t="s">
        <v>129</v>
      </c>
      <c r="D30" s="108" t="s">
        <v>130</v>
      </c>
      <c r="E30" s="9">
        <v>1500</v>
      </c>
      <c r="F30" s="3" t="s">
        <v>117</v>
      </c>
      <c r="G30" s="103" t="s">
        <v>80</v>
      </c>
      <c r="H30" s="104">
        <v>41942</v>
      </c>
      <c r="I30" s="107" t="s">
        <v>128</v>
      </c>
      <c r="J30" s="13"/>
      <c r="K30" s="30"/>
      <c r="L30" s="30"/>
      <c r="M30" s="31"/>
      <c r="N30" s="31"/>
      <c r="O30" s="31"/>
      <c r="P30" s="32"/>
      <c r="Q30" s="30"/>
      <c r="R30" s="30"/>
      <c r="S30" s="30"/>
      <c r="T30" s="30"/>
      <c r="U30" s="33"/>
    </row>
    <row r="31" spans="1:21" ht="63">
      <c r="A31" s="15"/>
      <c r="B31" s="68" t="s">
        <v>139</v>
      </c>
      <c r="C31" s="105" t="s">
        <v>131</v>
      </c>
      <c r="D31" s="105" t="s">
        <v>132</v>
      </c>
      <c r="E31" s="9">
        <v>800</v>
      </c>
      <c r="F31" s="3" t="s">
        <v>117</v>
      </c>
      <c r="G31" s="103" t="s">
        <v>80</v>
      </c>
      <c r="H31" s="104">
        <v>41942</v>
      </c>
      <c r="I31" s="107" t="s">
        <v>128</v>
      </c>
      <c r="J31" s="13"/>
      <c r="K31" s="30"/>
      <c r="L31" s="30"/>
      <c r="M31" s="31"/>
      <c r="N31" s="31"/>
      <c r="O31" s="31"/>
      <c r="P31" s="32"/>
      <c r="Q31" s="30"/>
      <c r="R31" s="30"/>
      <c r="S31" s="30"/>
      <c r="T31" s="30"/>
      <c r="U31" s="33"/>
    </row>
    <row r="32" spans="1:21" ht="15.75">
      <c r="A32" s="15"/>
      <c r="B32" s="62" t="s">
        <v>281</v>
      </c>
      <c r="C32" s="11" t="s">
        <v>140</v>
      </c>
      <c r="D32" s="11" t="s">
        <v>141</v>
      </c>
      <c r="E32" s="63">
        <v>2500</v>
      </c>
      <c r="F32" s="3" t="s">
        <v>117</v>
      </c>
      <c r="G32" s="9" t="s">
        <v>142</v>
      </c>
      <c r="H32" s="64">
        <v>41993</v>
      </c>
      <c r="I32" s="3"/>
      <c r="J32" s="13"/>
      <c r="K32" s="30"/>
      <c r="L32" s="30"/>
      <c r="M32" s="31"/>
      <c r="N32" s="31"/>
      <c r="O32" s="31"/>
      <c r="P32" s="32"/>
      <c r="Q32" s="30"/>
      <c r="R32" s="30"/>
      <c r="S32" s="30"/>
      <c r="T32" s="30"/>
      <c r="U32" s="33"/>
    </row>
    <row r="33" spans="1:21" ht="78.75">
      <c r="A33" s="15"/>
      <c r="B33" s="3" t="s">
        <v>153</v>
      </c>
      <c r="C33" s="65" t="s">
        <v>143</v>
      </c>
      <c r="D33" s="65" t="s">
        <v>144</v>
      </c>
      <c r="E33" s="66">
        <v>400</v>
      </c>
      <c r="F33" s="3" t="s">
        <v>117</v>
      </c>
      <c r="G33" s="9" t="s">
        <v>71</v>
      </c>
      <c r="H33" s="64">
        <v>41728</v>
      </c>
      <c r="I33" s="3" t="s">
        <v>145</v>
      </c>
      <c r="J33" s="13"/>
      <c r="K33" s="30"/>
      <c r="L33" s="30"/>
      <c r="M33" s="31"/>
      <c r="N33" s="31"/>
      <c r="O33" s="31"/>
      <c r="P33" s="32"/>
      <c r="Q33" s="30"/>
      <c r="R33" s="30"/>
      <c r="S33" s="30"/>
      <c r="T33" s="30"/>
      <c r="U33" s="33"/>
    </row>
    <row r="34" spans="1:21" ht="47.25">
      <c r="A34" s="15"/>
      <c r="B34" s="67" t="s">
        <v>92</v>
      </c>
      <c r="C34" s="3" t="s">
        <v>61</v>
      </c>
      <c r="D34" s="3" t="s">
        <v>62</v>
      </c>
      <c r="E34" s="66">
        <v>400</v>
      </c>
      <c r="F34" s="3" t="s">
        <v>117</v>
      </c>
      <c r="G34" s="9" t="s">
        <v>146</v>
      </c>
      <c r="H34" s="64">
        <v>41740</v>
      </c>
      <c r="I34" s="3" t="s">
        <v>147</v>
      </c>
      <c r="J34" s="13"/>
      <c r="K34" s="30"/>
      <c r="L34" s="30"/>
      <c r="M34" s="31"/>
      <c r="N34" s="31"/>
      <c r="O34" s="31"/>
      <c r="P34" s="32"/>
      <c r="Q34" s="30"/>
      <c r="R34" s="30"/>
      <c r="S34" s="30"/>
      <c r="T34" s="30"/>
      <c r="U34" s="33"/>
    </row>
    <row r="35" spans="1:21" ht="15.75">
      <c r="A35" s="15"/>
      <c r="B35" s="11" t="s">
        <v>156</v>
      </c>
      <c r="C35" s="68" t="s">
        <v>149</v>
      </c>
      <c r="D35" s="68" t="s">
        <v>150</v>
      </c>
      <c r="E35" s="69">
        <v>1000</v>
      </c>
      <c r="F35" s="68" t="s">
        <v>117</v>
      </c>
      <c r="G35" s="70" t="s">
        <v>22</v>
      </c>
      <c r="H35" s="71">
        <v>41993</v>
      </c>
      <c r="I35" s="68"/>
      <c r="J35" s="13"/>
      <c r="K35" s="30"/>
      <c r="L35" s="30"/>
      <c r="M35" s="31"/>
      <c r="N35" s="31"/>
      <c r="O35" s="31"/>
      <c r="P35" s="32"/>
      <c r="Q35" s="30"/>
      <c r="R35" s="30"/>
      <c r="S35" s="30"/>
      <c r="T35" s="30"/>
      <c r="U35" s="33"/>
    </row>
    <row r="36" spans="1:21" ht="31.5">
      <c r="A36" s="15"/>
      <c r="B36" s="11" t="s">
        <v>157</v>
      </c>
      <c r="C36" s="68" t="s">
        <v>151</v>
      </c>
      <c r="D36" s="68" t="s">
        <v>152</v>
      </c>
      <c r="E36" s="69">
        <v>220</v>
      </c>
      <c r="F36" s="68" t="s">
        <v>117</v>
      </c>
      <c r="G36" s="70" t="s">
        <v>13</v>
      </c>
      <c r="H36" s="71" t="s">
        <v>155</v>
      </c>
      <c r="I36" s="68"/>
      <c r="J36" s="13"/>
      <c r="K36" s="30"/>
      <c r="L36" s="30"/>
      <c r="M36" s="31"/>
      <c r="N36" s="31"/>
      <c r="O36" s="31"/>
      <c r="P36" s="32"/>
      <c r="Q36" s="30"/>
      <c r="R36" s="30"/>
      <c r="S36" s="30"/>
      <c r="T36" s="30"/>
      <c r="U36" s="33"/>
    </row>
    <row r="37" spans="1:21" ht="47.25">
      <c r="A37" s="15"/>
      <c r="B37" s="1" t="s">
        <v>260</v>
      </c>
      <c r="C37" s="9" t="s">
        <v>254</v>
      </c>
      <c r="D37" s="9" t="s">
        <v>255</v>
      </c>
      <c r="E37" s="125">
        <v>600</v>
      </c>
      <c r="F37" s="9" t="s">
        <v>182</v>
      </c>
      <c r="G37" s="1" t="s">
        <v>71</v>
      </c>
      <c r="H37" s="126">
        <v>41852</v>
      </c>
      <c r="I37" s="9" t="s">
        <v>256</v>
      </c>
      <c r="J37" s="13"/>
      <c r="K37" s="30"/>
      <c r="L37" s="30"/>
      <c r="M37" s="31"/>
      <c r="N37" s="31"/>
      <c r="O37" s="31"/>
      <c r="P37" s="32"/>
      <c r="Q37" s="30"/>
      <c r="R37" s="30"/>
      <c r="S37" s="30"/>
      <c r="T37" s="30"/>
      <c r="U37" s="33"/>
    </row>
    <row r="38" spans="1:21" ht="31.5">
      <c r="A38" s="15"/>
      <c r="B38" s="1" t="s">
        <v>261</v>
      </c>
      <c r="C38" s="9" t="s">
        <v>257</v>
      </c>
      <c r="D38" s="9" t="s">
        <v>258</v>
      </c>
      <c r="E38" s="125">
        <v>3306</v>
      </c>
      <c r="F38" s="9" t="s">
        <v>182</v>
      </c>
      <c r="G38" s="1" t="s">
        <v>71</v>
      </c>
      <c r="H38" s="125">
        <v>2</v>
      </c>
      <c r="I38" s="9" t="s">
        <v>259</v>
      </c>
      <c r="J38" s="13"/>
      <c r="K38" s="30"/>
      <c r="L38" s="30"/>
      <c r="M38" s="31"/>
      <c r="N38" s="31"/>
      <c r="O38" s="31"/>
      <c r="P38" s="32"/>
      <c r="Q38" s="30"/>
      <c r="R38" s="30"/>
      <c r="S38" s="30"/>
      <c r="T38" s="30"/>
      <c r="U38" s="33"/>
    </row>
    <row r="39" spans="1:21" ht="12.75">
      <c r="A39" s="15"/>
      <c r="B39" s="371" t="s">
        <v>154</v>
      </c>
      <c r="C39" s="371"/>
      <c r="D39" s="371"/>
      <c r="E39" s="17">
        <f>SUM(E12:E36)</f>
        <v>186332</v>
      </c>
      <c r="F39" s="17"/>
      <c r="G39" s="17"/>
      <c r="H39" s="17"/>
      <c r="I39" s="17"/>
      <c r="J39" s="13"/>
      <c r="K39" s="30"/>
      <c r="L39" s="30"/>
      <c r="M39" s="31"/>
      <c r="N39" s="31"/>
      <c r="O39" s="31"/>
      <c r="P39" s="32"/>
      <c r="Q39" s="30"/>
      <c r="R39" s="30"/>
      <c r="S39" s="30"/>
      <c r="T39" s="30"/>
      <c r="U39" s="33"/>
    </row>
    <row r="40" spans="1:27" ht="12.75">
      <c r="A40" s="370" t="s">
        <v>14</v>
      </c>
      <c r="B40" s="370"/>
      <c r="C40" s="370"/>
      <c r="D40" s="370"/>
      <c r="E40" s="370"/>
      <c r="F40" s="370"/>
      <c r="G40" s="370"/>
      <c r="H40" s="370"/>
      <c r="I40" s="370"/>
      <c r="J40" s="30"/>
      <c r="K40" s="30"/>
      <c r="L40" s="30"/>
      <c r="M40" s="31"/>
      <c r="N40" s="31"/>
      <c r="O40" s="31"/>
      <c r="P40" s="32"/>
      <c r="Q40" s="30"/>
      <c r="R40" s="30"/>
      <c r="S40" s="30"/>
      <c r="T40" s="30"/>
      <c r="U40" s="33" t="s">
        <v>15</v>
      </c>
      <c r="V40" s="27" t="s">
        <v>16</v>
      </c>
      <c r="W40" s="27" t="s">
        <v>17</v>
      </c>
      <c r="X40" s="27" t="s">
        <v>18</v>
      </c>
      <c r="Y40" s="27" t="s">
        <v>19</v>
      </c>
      <c r="Z40" s="27" t="s">
        <v>20</v>
      </c>
      <c r="AA40" s="27" t="s">
        <v>21</v>
      </c>
    </row>
    <row r="41" spans="1:21" ht="45">
      <c r="A41" s="15">
        <v>1</v>
      </c>
      <c r="B41" s="15" t="s">
        <v>97</v>
      </c>
      <c r="C41" s="17" t="s">
        <v>31</v>
      </c>
      <c r="D41" s="23" t="s">
        <v>32</v>
      </c>
      <c r="E41" s="15">
        <v>1500</v>
      </c>
      <c r="F41" s="15" t="s">
        <v>11</v>
      </c>
      <c r="G41" s="53" t="s">
        <v>13</v>
      </c>
      <c r="H41" s="48" t="s">
        <v>277</v>
      </c>
      <c r="I41" s="54"/>
      <c r="J41" s="30"/>
      <c r="K41" s="30"/>
      <c r="L41" s="30"/>
      <c r="M41" s="30"/>
      <c r="N41" s="30"/>
      <c r="O41" s="30"/>
      <c r="P41" s="41"/>
      <c r="Q41" s="30"/>
      <c r="R41" s="30"/>
      <c r="S41" s="30"/>
      <c r="T41" s="30"/>
      <c r="U41" s="33"/>
    </row>
    <row r="42" spans="1:21" ht="30">
      <c r="A42" s="15">
        <v>2</v>
      </c>
      <c r="B42" s="15" t="s">
        <v>98</v>
      </c>
      <c r="C42" s="17" t="s">
        <v>33</v>
      </c>
      <c r="D42" s="23" t="s">
        <v>34</v>
      </c>
      <c r="E42" s="15">
        <v>600</v>
      </c>
      <c r="F42" s="15" t="s">
        <v>11</v>
      </c>
      <c r="G42" s="53" t="s">
        <v>22</v>
      </c>
      <c r="H42" s="71">
        <v>41993</v>
      </c>
      <c r="I42" s="54"/>
      <c r="J42" s="30"/>
      <c r="K42" s="30"/>
      <c r="L42" s="30"/>
      <c r="M42" s="30"/>
      <c r="N42" s="30"/>
      <c r="O42" s="30"/>
      <c r="P42" s="41"/>
      <c r="Q42" s="30"/>
      <c r="R42" s="30"/>
      <c r="S42" s="30"/>
      <c r="T42" s="30"/>
      <c r="U42" s="33"/>
    </row>
    <row r="43" spans="1:21" ht="30">
      <c r="A43" s="15">
        <v>3</v>
      </c>
      <c r="B43" s="23" t="s">
        <v>99</v>
      </c>
      <c r="C43" s="17" t="s">
        <v>35</v>
      </c>
      <c r="D43" s="23" t="s">
        <v>36</v>
      </c>
      <c r="E43" s="15">
        <v>300</v>
      </c>
      <c r="F43" s="23" t="s">
        <v>11</v>
      </c>
      <c r="G43" s="53" t="s">
        <v>13</v>
      </c>
      <c r="H43" s="48" t="s">
        <v>155</v>
      </c>
      <c r="I43" s="15"/>
      <c r="J43" s="30"/>
      <c r="K43" s="30"/>
      <c r="L43" s="30"/>
      <c r="M43" s="30"/>
      <c r="N43" s="30"/>
      <c r="O43" s="30"/>
      <c r="P43" s="41"/>
      <c r="Q43" s="30"/>
      <c r="R43" s="30"/>
      <c r="S43" s="30"/>
      <c r="T43" s="30"/>
      <c r="U43" s="33"/>
    </row>
    <row r="44" spans="1:21" ht="30">
      <c r="A44" s="15">
        <v>4</v>
      </c>
      <c r="B44" s="23" t="s">
        <v>100</v>
      </c>
      <c r="C44" s="17" t="s">
        <v>37</v>
      </c>
      <c r="D44" s="23" t="s">
        <v>51</v>
      </c>
      <c r="E44" s="15">
        <v>500</v>
      </c>
      <c r="F44" s="23" t="s">
        <v>11</v>
      </c>
      <c r="G44" s="53" t="s">
        <v>22</v>
      </c>
      <c r="H44" s="71">
        <v>41993</v>
      </c>
      <c r="I44" s="15"/>
      <c r="J44" s="30"/>
      <c r="K44" s="30"/>
      <c r="L44" s="30"/>
      <c r="M44" s="30"/>
      <c r="N44" s="30"/>
      <c r="O44" s="30"/>
      <c r="P44" s="41"/>
      <c r="Q44" s="30"/>
      <c r="R44" s="30"/>
      <c r="S44" s="30"/>
      <c r="T44" s="30"/>
      <c r="U44" s="33"/>
    </row>
    <row r="45" spans="1:21" ht="45">
      <c r="A45" s="15">
        <v>5</v>
      </c>
      <c r="B45" s="23" t="s">
        <v>101</v>
      </c>
      <c r="C45" s="17" t="s">
        <v>46</v>
      </c>
      <c r="D45" s="23" t="s">
        <v>47</v>
      </c>
      <c r="E45" s="15">
        <v>500</v>
      </c>
      <c r="F45" s="23" t="s">
        <v>11</v>
      </c>
      <c r="G45" s="53" t="s">
        <v>13</v>
      </c>
      <c r="H45" s="71">
        <v>41993</v>
      </c>
      <c r="I45" s="15"/>
      <c r="J45" s="30"/>
      <c r="K45" s="30"/>
      <c r="L45" s="30"/>
      <c r="M45" s="30"/>
      <c r="N45" s="30"/>
      <c r="O45" s="30"/>
      <c r="P45" s="41"/>
      <c r="Q45" s="30"/>
      <c r="R45" s="30"/>
      <c r="S45" s="30"/>
      <c r="T45" s="30"/>
      <c r="U45" s="33"/>
    </row>
    <row r="46" spans="1:21" ht="45">
      <c r="A46" s="15">
        <v>6</v>
      </c>
      <c r="B46" s="23" t="s">
        <v>102</v>
      </c>
      <c r="C46" s="17" t="s">
        <v>48</v>
      </c>
      <c r="D46" s="23" t="s">
        <v>49</v>
      </c>
      <c r="E46" s="15">
        <v>800</v>
      </c>
      <c r="F46" s="23" t="s">
        <v>11</v>
      </c>
      <c r="G46" s="53" t="s">
        <v>22</v>
      </c>
      <c r="H46" s="71">
        <v>41993</v>
      </c>
      <c r="I46" s="15"/>
      <c r="J46" s="30"/>
      <c r="K46" s="30"/>
      <c r="L46" s="30"/>
      <c r="M46" s="30"/>
      <c r="N46" s="30"/>
      <c r="O46" s="30"/>
      <c r="P46" s="41"/>
      <c r="Q46" s="30"/>
      <c r="R46" s="30"/>
      <c r="S46" s="30"/>
      <c r="T46" s="30"/>
      <c r="U46" s="33"/>
    </row>
    <row r="47" spans="1:21" ht="45">
      <c r="A47" s="15">
        <v>8</v>
      </c>
      <c r="B47" s="23" t="s">
        <v>103</v>
      </c>
      <c r="C47" s="17" t="s">
        <v>50</v>
      </c>
      <c r="D47" s="23" t="s">
        <v>278</v>
      </c>
      <c r="E47" s="15">
        <v>3000</v>
      </c>
      <c r="F47" s="23" t="s">
        <v>11</v>
      </c>
      <c r="G47" s="103" t="s">
        <v>118</v>
      </c>
      <c r="H47" s="71">
        <v>41993</v>
      </c>
      <c r="I47" s="15"/>
      <c r="J47" s="30"/>
      <c r="K47" s="30"/>
      <c r="L47" s="30"/>
      <c r="M47" s="30"/>
      <c r="N47" s="30"/>
      <c r="O47" s="30"/>
      <c r="P47" s="41"/>
      <c r="Q47" s="30"/>
      <c r="R47" s="30"/>
      <c r="S47" s="30"/>
      <c r="T47" s="30"/>
      <c r="U47" s="33"/>
    </row>
    <row r="48" spans="1:21" ht="30">
      <c r="A48" s="15">
        <v>9</v>
      </c>
      <c r="B48" s="23" t="s">
        <v>104</v>
      </c>
      <c r="C48" s="17" t="s">
        <v>38</v>
      </c>
      <c r="D48" s="23" t="s">
        <v>253</v>
      </c>
      <c r="E48" s="15">
        <v>800</v>
      </c>
      <c r="F48" s="23" t="s">
        <v>11</v>
      </c>
      <c r="G48" s="103" t="s">
        <v>118</v>
      </c>
      <c r="H48" s="71">
        <v>41993</v>
      </c>
      <c r="I48" s="15"/>
      <c r="J48" s="30"/>
      <c r="K48" s="30"/>
      <c r="L48" s="30"/>
      <c r="M48" s="30"/>
      <c r="N48" s="30"/>
      <c r="O48" s="30"/>
      <c r="P48" s="41"/>
      <c r="Q48" s="30"/>
      <c r="R48" s="30"/>
      <c r="S48" s="30"/>
      <c r="T48" s="30"/>
      <c r="U48" s="33"/>
    </row>
    <row r="49" spans="1:21" ht="30">
      <c r="A49" s="15">
        <v>10</v>
      </c>
      <c r="B49" s="23" t="s">
        <v>105</v>
      </c>
      <c r="C49" s="17" t="s">
        <v>39</v>
      </c>
      <c r="D49" s="23" t="s">
        <v>40</v>
      </c>
      <c r="E49" s="15">
        <v>4000</v>
      </c>
      <c r="F49" s="23" t="s">
        <v>11</v>
      </c>
      <c r="G49" s="53" t="s">
        <v>279</v>
      </c>
      <c r="H49" s="71">
        <v>41993</v>
      </c>
      <c r="I49" s="15"/>
      <c r="J49" s="30"/>
      <c r="K49" s="30"/>
      <c r="L49" s="30"/>
      <c r="M49" s="30"/>
      <c r="N49" s="30"/>
      <c r="O49" s="30"/>
      <c r="P49" s="41"/>
      <c r="Q49" s="30"/>
      <c r="R49" s="30"/>
      <c r="S49" s="30"/>
      <c r="T49" s="30"/>
      <c r="U49" s="33"/>
    </row>
    <row r="50" spans="1:21" ht="30">
      <c r="A50" s="15">
        <v>11</v>
      </c>
      <c r="B50" s="23" t="s">
        <v>106</v>
      </c>
      <c r="C50" s="12" t="s">
        <v>63</v>
      </c>
      <c r="D50" s="12" t="s">
        <v>64</v>
      </c>
      <c r="E50" s="21">
        <v>200</v>
      </c>
      <c r="F50" s="23" t="s">
        <v>11</v>
      </c>
      <c r="G50" s="103" t="s">
        <v>118</v>
      </c>
      <c r="H50" s="71">
        <v>41993</v>
      </c>
      <c r="I50" s="15"/>
      <c r="J50" s="30"/>
      <c r="K50" s="30"/>
      <c r="L50" s="30"/>
      <c r="M50" s="30"/>
      <c r="N50" s="30"/>
      <c r="O50" s="30"/>
      <c r="P50" s="41"/>
      <c r="Q50" s="30"/>
      <c r="R50" s="30"/>
      <c r="S50" s="30"/>
      <c r="T50" s="30"/>
      <c r="U50" s="33"/>
    </row>
    <row r="51" spans="1:21" ht="60">
      <c r="A51" s="15">
        <v>12</v>
      </c>
      <c r="B51" s="23" t="s">
        <v>107</v>
      </c>
      <c r="C51" s="55" t="s">
        <v>70</v>
      </c>
      <c r="D51" s="12" t="s">
        <v>67</v>
      </c>
      <c r="E51" s="21">
        <v>4000</v>
      </c>
      <c r="F51" s="23" t="s">
        <v>11</v>
      </c>
      <c r="G51" s="22" t="s">
        <v>13</v>
      </c>
      <c r="H51" s="48" t="s">
        <v>280</v>
      </c>
      <c r="I51" s="15"/>
      <c r="J51" s="30"/>
      <c r="K51" s="30"/>
      <c r="L51" s="30"/>
      <c r="M51" s="30"/>
      <c r="N51" s="30"/>
      <c r="O51" s="30"/>
      <c r="P51" s="41"/>
      <c r="Q51" s="30"/>
      <c r="R51" s="30"/>
      <c r="S51" s="30"/>
      <c r="T51" s="30"/>
      <c r="U51" s="33"/>
    </row>
    <row r="52" spans="1:21" ht="30">
      <c r="A52" s="15">
        <v>13</v>
      </c>
      <c r="B52" s="23" t="s">
        <v>108</v>
      </c>
      <c r="C52" s="6" t="s">
        <v>65</v>
      </c>
      <c r="D52" s="7" t="s">
        <v>66</v>
      </c>
      <c r="E52" s="15">
        <v>5000</v>
      </c>
      <c r="F52" s="23" t="s">
        <v>11</v>
      </c>
      <c r="G52" s="103" t="s">
        <v>118</v>
      </c>
      <c r="H52" s="71">
        <v>41993</v>
      </c>
      <c r="I52" s="15"/>
      <c r="J52" s="30"/>
      <c r="K52" s="30"/>
      <c r="L52" s="30"/>
      <c r="M52" s="30"/>
      <c r="N52" s="30"/>
      <c r="O52" s="30"/>
      <c r="P52" s="41"/>
      <c r="Q52" s="30"/>
      <c r="R52" s="30"/>
      <c r="S52" s="30"/>
      <c r="T52" s="30"/>
      <c r="U52" s="33"/>
    </row>
    <row r="53" spans="1:21" ht="30">
      <c r="A53" s="15">
        <v>14</v>
      </c>
      <c r="B53" s="23" t="s">
        <v>109</v>
      </c>
      <c r="C53" s="17" t="s">
        <v>44</v>
      </c>
      <c r="D53" s="23" t="s">
        <v>45</v>
      </c>
      <c r="E53" s="15">
        <v>500</v>
      </c>
      <c r="F53" s="23" t="s">
        <v>11</v>
      </c>
      <c r="G53" s="103" t="s">
        <v>118</v>
      </c>
      <c r="H53" s="71">
        <v>41993</v>
      </c>
      <c r="I53" s="15"/>
      <c r="J53" s="30"/>
      <c r="K53" s="30"/>
      <c r="L53" s="30"/>
      <c r="M53" s="30"/>
      <c r="N53" s="30"/>
      <c r="O53" s="30"/>
      <c r="P53" s="41"/>
      <c r="Q53" s="30"/>
      <c r="R53" s="30"/>
      <c r="S53" s="30"/>
      <c r="T53" s="30"/>
      <c r="U53" s="33"/>
    </row>
    <row r="54" spans="1:21" ht="30">
      <c r="A54" s="15">
        <v>15</v>
      </c>
      <c r="B54" s="23" t="s">
        <v>110</v>
      </c>
      <c r="C54" s="17" t="s">
        <v>43</v>
      </c>
      <c r="D54" s="23" t="s">
        <v>77</v>
      </c>
      <c r="E54" s="15">
        <v>5000</v>
      </c>
      <c r="F54" s="23" t="s">
        <v>11</v>
      </c>
      <c r="G54" s="103" t="s">
        <v>118</v>
      </c>
      <c r="H54" s="71">
        <v>41993</v>
      </c>
      <c r="I54" s="15"/>
      <c r="J54" s="30"/>
      <c r="K54" s="30"/>
      <c r="L54" s="30"/>
      <c r="M54" s="30"/>
      <c r="N54" s="30"/>
      <c r="O54" s="30"/>
      <c r="P54" s="41"/>
      <c r="Q54" s="30"/>
      <c r="R54" s="30"/>
      <c r="S54" s="30"/>
      <c r="T54" s="30"/>
      <c r="U54" s="33"/>
    </row>
    <row r="55" spans="1:21" ht="30">
      <c r="A55" s="15">
        <v>16</v>
      </c>
      <c r="B55" s="23" t="s">
        <v>111</v>
      </c>
      <c r="C55" s="17" t="s">
        <v>41</v>
      </c>
      <c r="D55" s="23" t="s">
        <v>42</v>
      </c>
      <c r="E55" s="15">
        <v>720</v>
      </c>
      <c r="F55" s="23" t="s">
        <v>11</v>
      </c>
      <c r="G55" s="53" t="s">
        <v>13</v>
      </c>
      <c r="H55" s="45">
        <v>24</v>
      </c>
      <c r="I55" s="54"/>
      <c r="J55" s="30"/>
      <c r="K55" s="30"/>
      <c r="L55" s="30"/>
      <c r="M55" s="30"/>
      <c r="N55" s="30"/>
      <c r="O55" s="30"/>
      <c r="P55" s="41"/>
      <c r="Q55" s="30"/>
      <c r="R55" s="30"/>
      <c r="S55" s="30"/>
      <c r="T55" s="30"/>
      <c r="U55" s="33"/>
    </row>
    <row r="56" spans="1:21" ht="63">
      <c r="A56" s="15">
        <v>17</v>
      </c>
      <c r="B56" s="73" t="s">
        <v>173</v>
      </c>
      <c r="C56" s="89" t="s">
        <v>163</v>
      </c>
      <c r="D56" s="105" t="s">
        <v>164</v>
      </c>
      <c r="E56" s="73">
        <v>3000</v>
      </c>
      <c r="F56" s="3" t="s">
        <v>117</v>
      </c>
      <c r="G56" s="103" t="s">
        <v>80</v>
      </c>
      <c r="H56" s="104">
        <v>41942</v>
      </c>
      <c r="I56" s="107" t="s">
        <v>128</v>
      </c>
      <c r="J56" s="30"/>
      <c r="K56" s="30"/>
      <c r="L56" s="30"/>
      <c r="M56" s="30"/>
      <c r="N56" s="30"/>
      <c r="O56" s="30"/>
      <c r="P56" s="41"/>
      <c r="Q56" s="30"/>
      <c r="R56" s="30"/>
      <c r="S56" s="30"/>
      <c r="T56" s="30"/>
      <c r="U56" s="33"/>
    </row>
    <row r="57" spans="1:21" ht="63">
      <c r="A57" s="15">
        <v>18</v>
      </c>
      <c r="B57" s="73" t="s">
        <v>174</v>
      </c>
      <c r="C57" s="89" t="s">
        <v>165</v>
      </c>
      <c r="D57" s="10" t="s">
        <v>166</v>
      </c>
      <c r="E57" s="73">
        <v>3400</v>
      </c>
      <c r="F57" s="3" t="s">
        <v>117</v>
      </c>
      <c r="G57" s="103" t="s">
        <v>80</v>
      </c>
      <c r="H57" s="104">
        <v>41973</v>
      </c>
      <c r="I57" s="107" t="s">
        <v>128</v>
      </c>
      <c r="J57" s="30"/>
      <c r="K57" s="30"/>
      <c r="L57" s="30"/>
      <c r="M57" s="30"/>
      <c r="N57" s="30"/>
      <c r="O57" s="30"/>
      <c r="P57" s="41"/>
      <c r="Q57" s="30"/>
      <c r="R57" s="30"/>
      <c r="S57" s="30"/>
      <c r="T57" s="30"/>
      <c r="U57" s="33"/>
    </row>
    <row r="58" spans="1:21" ht="60">
      <c r="A58" s="15">
        <v>19</v>
      </c>
      <c r="B58" s="73" t="s">
        <v>110</v>
      </c>
      <c r="C58" s="109" t="s">
        <v>238</v>
      </c>
      <c r="D58" s="109" t="s">
        <v>167</v>
      </c>
      <c r="E58" s="73">
        <v>400</v>
      </c>
      <c r="F58" s="67" t="s">
        <v>117</v>
      </c>
      <c r="G58" s="110" t="s">
        <v>118</v>
      </c>
      <c r="H58" s="111">
        <v>41993</v>
      </c>
      <c r="I58" s="90"/>
      <c r="J58" s="30"/>
      <c r="K58" s="30"/>
      <c r="L58" s="30"/>
      <c r="M58" s="30"/>
      <c r="N58" s="30"/>
      <c r="O58" s="30"/>
      <c r="P58" s="41"/>
      <c r="Q58" s="30"/>
      <c r="R58" s="30"/>
      <c r="S58" s="30"/>
      <c r="T58" s="30"/>
      <c r="U58" s="33"/>
    </row>
    <row r="59" spans="1:21" ht="47.25">
      <c r="A59" s="15">
        <v>20</v>
      </c>
      <c r="B59" s="75" t="s">
        <v>176</v>
      </c>
      <c r="C59" s="72" t="s">
        <v>168</v>
      </c>
      <c r="D59" s="72" t="s">
        <v>169</v>
      </c>
      <c r="E59" s="75">
        <v>150</v>
      </c>
      <c r="F59" s="68" t="s">
        <v>117</v>
      </c>
      <c r="G59" s="112" t="s">
        <v>71</v>
      </c>
      <c r="H59" s="113">
        <v>41728</v>
      </c>
      <c r="I59" s="91"/>
      <c r="J59" s="30"/>
      <c r="K59" s="30"/>
      <c r="L59" s="30"/>
      <c r="M59" s="30"/>
      <c r="N59" s="30"/>
      <c r="O59" s="30"/>
      <c r="P59" s="41"/>
      <c r="Q59" s="30"/>
      <c r="R59" s="30"/>
      <c r="S59" s="30"/>
      <c r="T59" s="30"/>
      <c r="U59" s="33"/>
    </row>
    <row r="60" spans="1:21" ht="78.75">
      <c r="A60" s="15">
        <v>21</v>
      </c>
      <c r="B60" s="81" t="s">
        <v>175</v>
      </c>
      <c r="C60" s="92" t="s">
        <v>170</v>
      </c>
      <c r="D60" s="93" t="s">
        <v>171</v>
      </c>
      <c r="E60" s="94">
        <v>2200</v>
      </c>
      <c r="F60" s="95" t="s">
        <v>172</v>
      </c>
      <c r="G60" s="81" t="s">
        <v>22</v>
      </c>
      <c r="H60" s="114">
        <v>41993</v>
      </c>
      <c r="I60" s="96"/>
      <c r="J60" s="30"/>
      <c r="K60" s="30"/>
      <c r="L60" s="30"/>
      <c r="M60" s="30"/>
      <c r="N60" s="30"/>
      <c r="O60" s="30"/>
      <c r="P60" s="41"/>
      <c r="Q60" s="30"/>
      <c r="R60" s="30"/>
      <c r="S60" s="30"/>
      <c r="T60" s="30"/>
      <c r="U60" s="33"/>
    </row>
    <row r="61" spans="1:21" ht="63">
      <c r="A61" s="15">
        <v>22</v>
      </c>
      <c r="B61" s="73" t="s">
        <v>99</v>
      </c>
      <c r="C61" s="67" t="s">
        <v>35</v>
      </c>
      <c r="D61" s="67" t="s">
        <v>177</v>
      </c>
      <c r="E61" s="73">
        <v>8000</v>
      </c>
      <c r="F61" s="73" t="s">
        <v>117</v>
      </c>
      <c r="G61" s="73" t="s">
        <v>178</v>
      </c>
      <c r="H61" s="9">
        <v>2</v>
      </c>
      <c r="I61" s="73" t="s">
        <v>179</v>
      </c>
      <c r="J61" s="30"/>
      <c r="K61" s="30"/>
      <c r="L61" s="30"/>
      <c r="M61" s="30"/>
      <c r="N61" s="30"/>
      <c r="O61" s="30"/>
      <c r="P61" s="41"/>
      <c r="Q61" s="30"/>
      <c r="R61" s="30"/>
      <c r="S61" s="30"/>
      <c r="T61" s="30"/>
      <c r="U61" s="33"/>
    </row>
    <row r="62" spans="1:21" ht="47.25">
      <c r="A62" s="15">
        <v>23</v>
      </c>
      <c r="B62" s="73" t="s">
        <v>210</v>
      </c>
      <c r="C62" s="67" t="s">
        <v>180</v>
      </c>
      <c r="D62" s="67" t="s">
        <v>181</v>
      </c>
      <c r="E62" s="73">
        <v>300</v>
      </c>
      <c r="F62" s="73" t="s">
        <v>182</v>
      </c>
      <c r="G62" s="73" t="s">
        <v>71</v>
      </c>
      <c r="H62" s="74">
        <v>41728</v>
      </c>
      <c r="I62" s="9" t="s">
        <v>147</v>
      </c>
      <c r="J62" s="30"/>
      <c r="K62" s="30"/>
      <c r="L62" s="30"/>
      <c r="M62" s="30"/>
      <c r="N62" s="30"/>
      <c r="O62" s="30"/>
      <c r="P62" s="41"/>
      <c r="Q62" s="30"/>
      <c r="R62" s="30"/>
      <c r="S62" s="30"/>
      <c r="T62" s="30"/>
      <c r="U62" s="33"/>
    </row>
    <row r="63" spans="1:21" ht="47.25">
      <c r="A63" s="15">
        <v>24</v>
      </c>
      <c r="B63" s="73" t="s">
        <v>220</v>
      </c>
      <c r="C63" s="67" t="s">
        <v>183</v>
      </c>
      <c r="D63" s="67" t="s">
        <v>184</v>
      </c>
      <c r="E63" s="73">
        <v>200</v>
      </c>
      <c r="F63" s="75" t="s">
        <v>182</v>
      </c>
      <c r="G63" s="70" t="s">
        <v>148</v>
      </c>
      <c r="H63" s="76">
        <v>41993</v>
      </c>
      <c r="I63" s="73"/>
      <c r="J63" s="30"/>
      <c r="K63" s="30"/>
      <c r="L63" s="30"/>
      <c r="M63" s="30"/>
      <c r="N63" s="30"/>
      <c r="O63" s="30"/>
      <c r="P63" s="41"/>
      <c r="Q63" s="30"/>
      <c r="R63" s="30"/>
      <c r="S63" s="30"/>
      <c r="T63" s="30"/>
      <c r="U63" s="33"/>
    </row>
    <row r="64" spans="1:21" ht="47.25">
      <c r="A64" s="15">
        <v>25</v>
      </c>
      <c r="B64" s="73" t="s">
        <v>211</v>
      </c>
      <c r="C64" s="67" t="s">
        <v>185</v>
      </c>
      <c r="D64" s="67" t="s">
        <v>186</v>
      </c>
      <c r="E64" s="73">
        <v>7000</v>
      </c>
      <c r="F64" s="73" t="s">
        <v>182</v>
      </c>
      <c r="G64" s="73" t="s">
        <v>71</v>
      </c>
      <c r="H64" s="74">
        <v>41728</v>
      </c>
      <c r="I64" s="9" t="s">
        <v>147</v>
      </c>
      <c r="J64" s="30"/>
      <c r="K64" s="30"/>
      <c r="L64" s="30"/>
      <c r="M64" s="30"/>
      <c r="N64" s="30"/>
      <c r="O64" s="30"/>
      <c r="P64" s="41"/>
      <c r="Q64" s="30"/>
      <c r="R64" s="30"/>
      <c r="S64" s="30"/>
      <c r="T64" s="30"/>
      <c r="U64" s="33"/>
    </row>
    <row r="65" spans="1:21" ht="47.25">
      <c r="A65" s="15">
        <v>26</v>
      </c>
      <c r="B65" s="73" t="s">
        <v>212</v>
      </c>
      <c r="C65" s="67" t="s">
        <v>187</v>
      </c>
      <c r="D65" s="67" t="s">
        <v>188</v>
      </c>
      <c r="E65" s="73">
        <v>2000</v>
      </c>
      <c r="F65" s="9" t="s">
        <v>117</v>
      </c>
      <c r="G65" s="9" t="s">
        <v>146</v>
      </c>
      <c r="H65" s="77">
        <v>41740</v>
      </c>
      <c r="I65" s="9" t="s">
        <v>147</v>
      </c>
      <c r="J65" s="30"/>
      <c r="K65" s="30"/>
      <c r="L65" s="30"/>
      <c r="M65" s="30"/>
      <c r="N65" s="30"/>
      <c r="O65" s="30"/>
      <c r="P65" s="41"/>
      <c r="Q65" s="30"/>
      <c r="R65" s="30"/>
      <c r="S65" s="30"/>
      <c r="T65" s="30"/>
      <c r="U65" s="33"/>
    </row>
    <row r="66" spans="1:21" ht="47.25">
      <c r="A66" s="15">
        <v>27</v>
      </c>
      <c r="B66" s="73" t="s">
        <v>99</v>
      </c>
      <c r="C66" s="67" t="s">
        <v>35</v>
      </c>
      <c r="D66" s="67" t="s">
        <v>189</v>
      </c>
      <c r="E66" s="73">
        <v>5300</v>
      </c>
      <c r="F66" s="9" t="s">
        <v>117</v>
      </c>
      <c r="G66" s="9" t="s">
        <v>71</v>
      </c>
      <c r="H66" s="9">
        <v>2</v>
      </c>
      <c r="I66" s="9" t="s">
        <v>147</v>
      </c>
      <c r="J66" s="30"/>
      <c r="K66" s="30"/>
      <c r="L66" s="30"/>
      <c r="M66" s="30"/>
      <c r="N66" s="30"/>
      <c r="O66" s="30"/>
      <c r="P66" s="41"/>
      <c r="Q66" s="30"/>
      <c r="R66" s="30"/>
      <c r="S66" s="30"/>
      <c r="T66" s="30"/>
      <c r="U66" s="33"/>
    </row>
    <row r="67" spans="1:21" ht="47.25">
      <c r="A67" s="15">
        <v>28</v>
      </c>
      <c r="B67" s="73" t="s">
        <v>221</v>
      </c>
      <c r="C67" s="67" t="s">
        <v>190</v>
      </c>
      <c r="D67" s="78" t="s">
        <v>191</v>
      </c>
      <c r="E67" s="79">
        <v>11200</v>
      </c>
      <c r="F67" s="80" t="s">
        <v>117</v>
      </c>
      <c r="G67" s="73" t="s">
        <v>13</v>
      </c>
      <c r="H67" s="9">
        <v>5</v>
      </c>
      <c r="I67" s="73" t="s">
        <v>192</v>
      </c>
      <c r="J67" s="30"/>
      <c r="K67" s="30"/>
      <c r="L67" s="30"/>
      <c r="M67" s="30"/>
      <c r="N67" s="30"/>
      <c r="O67" s="30"/>
      <c r="P67" s="41"/>
      <c r="Q67" s="30"/>
      <c r="R67" s="30"/>
      <c r="S67" s="30"/>
      <c r="T67" s="30"/>
      <c r="U67" s="33"/>
    </row>
    <row r="68" spans="1:21" ht="78.75">
      <c r="A68" s="15">
        <v>29</v>
      </c>
      <c r="B68" s="73" t="s">
        <v>213</v>
      </c>
      <c r="C68" s="68" t="s">
        <v>193</v>
      </c>
      <c r="D68" s="97" t="s">
        <v>194</v>
      </c>
      <c r="E68" s="75">
        <v>2600</v>
      </c>
      <c r="F68" s="75" t="s">
        <v>117</v>
      </c>
      <c r="G68" s="98" t="s">
        <v>13</v>
      </c>
      <c r="H68" s="98">
        <v>6</v>
      </c>
      <c r="I68" s="73" t="s">
        <v>195</v>
      </c>
      <c r="J68" s="30"/>
      <c r="K68" s="30"/>
      <c r="L68" s="30"/>
      <c r="M68" s="30"/>
      <c r="N68" s="30"/>
      <c r="O68" s="30"/>
      <c r="P68" s="41"/>
      <c r="Q68" s="30"/>
      <c r="R68" s="30"/>
      <c r="S68" s="30"/>
      <c r="T68" s="30"/>
      <c r="U68" s="33"/>
    </row>
    <row r="69" spans="1:21" ht="94.5">
      <c r="A69" s="15">
        <v>30</v>
      </c>
      <c r="B69" s="73" t="s">
        <v>214</v>
      </c>
      <c r="C69" s="68" t="s">
        <v>196</v>
      </c>
      <c r="D69" s="97" t="s">
        <v>197</v>
      </c>
      <c r="E69" s="75">
        <v>1300</v>
      </c>
      <c r="F69" s="75" t="s">
        <v>117</v>
      </c>
      <c r="G69" s="98" t="s">
        <v>13</v>
      </c>
      <c r="H69" s="98">
        <v>6</v>
      </c>
      <c r="I69" s="73" t="s">
        <v>195</v>
      </c>
      <c r="J69" s="30"/>
      <c r="K69" s="30"/>
      <c r="L69" s="30"/>
      <c r="M69" s="30"/>
      <c r="N69" s="30"/>
      <c r="O69" s="30"/>
      <c r="P69" s="41"/>
      <c r="Q69" s="30"/>
      <c r="R69" s="30"/>
      <c r="S69" s="30"/>
      <c r="T69" s="30"/>
      <c r="U69" s="33"/>
    </row>
    <row r="70" spans="1:21" ht="47.25">
      <c r="A70" s="15">
        <v>31</v>
      </c>
      <c r="B70" s="73" t="s">
        <v>215</v>
      </c>
      <c r="C70" s="67" t="s">
        <v>198</v>
      </c>
      <c r="D70" s="67" t="s">
        <v>199</v>
      </c>
      <c r="E70" s="81">
        <v>3500</v>
      </c>
      <c r="F70" s="81" t="s">
        <v>117</v>
      </c>
      <c r="G70" s="73" t="s">
        <v>71</v>
      </c>
      <c r="H70" s="98">
        <v>36</v>
      </c>
      <c r="I70" s="73"/>
      <c r="J70" s="30"/>
      <c r="K70" s="30"/>
      <c r="L70" s="30"/>
      <c r="M70" s="30"/>
      <c r="N70" s="30"/>
      <c r="O70" s="30"/>
      <c r="P70" s="41"/>
      <c r="Q70" s="30"/>
      <c r="R70" s="30"/>
      <c r="S70" s="30"/>
      <c r="T70" s="30"/>
      <c r="U70" s="33"/>
    </row>
    <row r="71" spans="1:21" ht="47.25">
      <c r="A71" s="15">
        <v>32</v>
      </c>
      <c r="B71" s="73" t="s">
        <v>216</v>
      </c>
      <c r="C71" s="67" t="s">
        <v>200</v>
      </c>
      <c r="D71" s="67" t="s">
        <v>201</v>
      </c>
      <c r="E71" s="73">
        <v>2000</v>
      </c>
      <c r="F71" s="73" t="s">
        <v>182</v>
      </c>
      <c r="G71" s="73" t="s">
        <v>22</v>
      </c>
      <c r="H71" s="98">
        <v>12</v>
      </c>
      <c r="I71" s="73" t="s">
        <v>202</v>
      </c>
      <c r="J71" s="30"/>
      <c r="K71" s="30"/>
      <c r="L71" s="30"/>
      <c r="M71" s="30"/>
      <c r="N71" s="30"/>
      <c r="O71" s="30"/>
      <c r="P71" s="41"/>
      <c r="Q71" s="30"/>
      <c r="R71" s="30"/>
      <c r="S71" s="30"/>
      <c r="T71" s="30"/>
      <c r="U71" s="33"/>
    </row>
    <row r="72" spans="1:21" ht="15.75">
      <c r="A72" s="15">
        <v>33</v>
      </c>
      <c r="B72" s="73" t="s">
        <v>217</v>
      </c>
      <c r="C72" s="67" t="s">
        <v>203</v>
      </c>
      <c r="D72" s="67" t="s">
        <v>204</v>
      </c>
      <c r="E72" s="73">
        <v>500</v>
      </c>
      <c r="F72" s="73" t="s">
        <v>182</v>
      </c>
      <c r="G72" s="73" t="s">
        <v>205</v>
      </c>
      <c r="H72" s="77">
        <v>41993</v>
      </c>
      <c r="I72" s="73"/>
      <c r="J72" s="30"/>
      <c r="K72" s="30"/>
      <c r="L72" s="30"/>
      <c r="M72" s="30"/>
      <c r="N72" s="30"/>
      <c r="O72" s="30"/>
      <c r="P72" s="41"/>
      <c r="Q72" s="30"/>
      <c r="R72" s="30"/>
      <c r="S72" s="30"/>
      <c r="T72" s="30"/>
      <c r="U72" s="33"/>
    </row>
    <row r="73" spans="1:21" ht="63">
      <c r="A73" s="15">
        <v>34</v>
      </c>
      <c r="B73" s="73" t="s">
        <v>218</v>
      </c>
      <c r="C73" s="67" t="s">
        <v>206</v>
      </c>
      <c r="D73" s="67" t="s">
        <v>207</v>
      </c>
      <c r="E73" s="73">
        <v>2000</v>
      </c>
      <c r="F73" s="73" t="s">
        <v>182</v>
      </c>
      <c r="G73" s="73" t="s">
        <v>142</v>
      </c>
      <c r="H73" s="77">
        <v>41993</v>
      </c>
      <c r="I73" s="73"/>
      <c r="J73" s="30"/>
      <c r="K73" s="30"/>
      <c r="L73" s="30"/>
      <c r="M73" s="30"/>
      <c r="N73" s="30"/>
      <c r="O73" s="30"/>
      <c r="P73" s="41"/>
      <c r="Q73" s="30"/>
      <c r="R73" s="30"/>
      <c r="S73" s="30"/>
      <c r="T73" s="30"/>
      <c r="U73" s="33"/>
    </row>
    <row r="74" spans="1:21" ht="63">
      <c r="A74" s="15">
        <v>35</v>
      </c>
      <c r="B74" s="82" t="s">
        <v>219</v>
      </c>
      <c r="C74" s="83" t="s">
        <v>208</v>
      </c>
      <c r="D74" s="83" t="s">
        <v>209</v>
      </c>
      <c r="E74" s="82">
        <v>900</v>
      </c>
      <c r="F74" s="82" t="s">
        <v>182</v>
      </c>
      <c r="G74" s="82" t="s">
        <v>142</v>
      </c>
      <c r="H74" s="84">
        <v>41993</v>
      </c>
      <c r="I74" s="82"/>
      <c r="J74" s="30"/>
      <c r="K74" s="30"/>
      <c r="L74" s="30"/>
      <c r="M74" s="30"/>
      <c r="N74" s="30"/>
      <c r="O74" s="30"/>
      <c r="P74" s="41"/>
      <c r="Q74" s="30"/>
      <c r="R74" s="30"/>
      <c r="S74" s="30"/>
      <c r="T74" s="30"/>
      <c r="U74" s="33"/>
    </row>
    <row r="75" spans="1:21" ht="63">
      <c r="A75" s="15">
        <v>36</v>
      </c>
      <c r="B75" s="5" t="s">
        <v>247</v>
      </c>
      <c r="C75" s="87" t="s">
        <v>226</v>
      </c>
      <c r="D75" s="115" t="s">
        <v>223</v>
      </c>
      <c r="E75" s="116">
        <v>27634</v>
      </c>
      <c r="F75" s="116" t="s">
        <v>224</v>
      </c>
      <c r="G75" s="116" t="s">
        <v>13</v>
      </c>
      <c r="H75" s="5">
        <v>2</v>
      </c>
      <c r="I75" s="117" t="s">
        <v>225</v>
      </c>
      <c r="J75" s="30"/>
      <c r="K75" s="30"/>
      <c r="L75" s="30"/>
      <c r="M75" s="30"/>
      <c r="N75" s="30"/>
      <c r="O75" s="30"/>
      <c r="P75" s="41"/>
      <c r="Q75" s="30"/>
      <c r="R75" s="30"/>
      <c r="S75" s="30"/>
      <c r="T75" s="30"/>
      <c r="U75" s="33"/>
    </row>
    <row r="76" spans="1:21" ht="94.5">
      <c r="A76" s="15">
        <v>37</v>
      </c>
      <c r="B76" s="5" t="s">
        <v>247</v>
      </c>
      <c r="C76" s="87" t="s">
        <v>226</v>
      </c>
      <c r="D76" s="118" t="s">
        <v>227</v>
      </c>
      <c r="E76" s="5">
        <v>6300</v>
      </c>
      <c r="F76" s="116" t="s">
        <v>224</v>
      </c>
      <c r="G76" s="116" t="s">
        <v>13</v>
      </c>
      <c r="H76" s="5">
        <v>2</v>
      </c>
      <c r="I76" s="117" t="s">
        <v>225</v>
      </c>
      <c r="J76" s="30"/>
      <c r="K76" s="30"/>
      <c r="L76" s="30"/>
      <c r="M76" s="30"/>
      <c r="N76" s="30"/>
      <c r="O76" s="30"/>
      <c r="P76" s="41"/>
      <c r="Q76" s="30"/>
      <c r="R76" s="30"/>
      <c r="S76" s="30"/>
      <c r="T76" s="30"/>
      <c r="U76" s="33"/>
    </row>
    <row r="77" spans="1:21" ht="78.75">
      <c r="A77" s="15">
        <v>38</v>
      </c>
      <c r="B77" s="5" t="s">
        <v>247</v>
      </c>
      <c r="C77" s="121" t="s">
        <v>226</v>
      </c>
      <c r="D77" s="88" t="s">
        <v>228</v>
      </c>
      <c r="E77" s="5">
        <v>4560</v>
      </c>
      <c r="F77" s="116" t="s">
        <v>224</v>
      </c>
      <c r="G77" s="116" t="s">
        <v>13</v>
      </c>
      <c r="H77" s="5">
        <v>2</v>
      </c>
      <c r="I77" s="117" t="s">
        <v>225</v>
      </c>
      <c r="J77" s="30"/>
      <c r="K77" s="30"/>
      <c r="L77" s="30"/>
      <c r="M77" s="30"/>
      <c r="N77" s="30"/>
      <c r="O77" s="30"/>
      <c r="P77" s="41"/>
      <c r="Q77" s="30"/>
      <c r="R77" s="30"/>
      <c r="S77" s="30"/>
      <c r="T77" s="30"/>
      <c r="U77" s="33"/>
    </row>
    <row r="78" spans="1:21" ht="63">
      <c r="A78" s="15">
        <v>39</v>
      </c>
      <c r="B78" s="5" t="s">
        <v>247</v>
      </c>
      <c r="C78" s="86" t="s">
        <v>222</v>
      </c>
      <c r="D78" s="86" t="s">
        <v>229</v>
      </c>
      <c r="E78" s="5">
        <v>2870</v>
      </c>
      <c r="F78" s="116" t="s">
        <v>224</v>
      </c>
      <c r="G78" s="116" t="s">
        <v>13</v>
      </c>
      <c r="H78" s="5">
        <v>2</v>
      </c>
      <c r="I78" s="117" t="s">
        <v>225</v>
      </c>
      <c r="J78" s="30"/>
      <c r="K78" s="30"/>
      <c r="L78" s="30"/>
      <c r="M78" s="30"/>
      <c r="N78" s="30"/>
      <c r="O78" s="30"/>
      <c r="P78" s="41"/>
      <c r="Q78" s="30"/>
      <c r="R78" s="30"/>
      <c r="S78" s="30"/>
      <c r="T78" s="30"/>
      <c r="U78" s="33"/>
    </row>
    <row r="79" spans="1:21" ht="78.75">
      <c r="A79" s="15">
        <v>40</v>
      </c>
      <c r="B79" s="5" t="s">
        <v>247</v>
      </c>
      <c r="C79" s="119" t="s">
        <v>226</v>
      </c>
      <c r="D79" s="120" t="s">
        <v>230</v>
      </c>
      <c r="E79" s="5">
        <v>568.8</v>
      </c>
      <c r="F79" s="116" t="s">
        <v>231</v>
      </c>
      <c r="G79" s="116" t="s">
        <v>13</v>
      </c>
      <c r="H79" s="5">
        <v>2</v>
      </c>
      <c r="I79" s="117" t="s">
        <v>225</v>
      </c>
      <c r="J79" s="30"/>
      <c r="K79" s="30"/>
      <c r="L79" s="30"/>
      <c r="M79" s="30"/>
      <c r="N79" s="30"/>
      <c r="O79" s="30"/>
      <c r="P79" s="41"/>
      <c r="Q79" s="30"/>
      <c r="R79" s="30"/>
      <c r="S79" s="30"/>
      <c r="T79" s="30"/>
      <c r="U79" s="33"/>
    </row>
    <row r="80" spans="1:21" ht="78.75">
      <c r="A80" s="15">
        <v>41</v>
      </c>
      <c r="B80" s="5" t="s">
        <v>247</v>
      </c>
      <c r="C80" s="121" t="s">
        <v>226</v>
      </c>
      <c r="D80" s="11" t="s">
        <v>232</v>
      </c>
      <c r="E80" s="5">
        <v>925</v>
      </c>
      <c r="F80" s="116" t="s">
        <v>231</v>
      </c>
      <c r="G80" s="116" t="s">
        <v>13</v>
      </c>
      <c r="H80" s="5">
        <v>2</v>
      </c>
      <c r="I80" s="117" t="s">
        <v>225</v>
      </c>
      <c r="J80" s="30"/>
      <c r="K80" s="30"/>
      <c r="L80" s="30"/>
      <c r="M80" s="30"/>
      <c r="N80" s="30"/>
      <c r="O80" s="30"/>
      <c r="P80" s="41"/>
      <c r="Q80" s="30"/>
      <c r="R80" s="30"/>
      <c r="S80" s="30"/>
      <c r="T80" s="30"/>
      <c r="U80" s="33"/>
    </row>
    <row r="81" spans="1:21" ht="78.75">
      <c r="A81" s="15">
        <v>42</v>
      </c>
      <c r="B81" s="5" t="s">
        <v>247</v>
      </c>
      <c r="C81" s="121" t="s">
        <v>233</v>
      </c>
      <c r="D81" s="2" t="s">
        <v>234</v>
      </c>
      <c r="E81" s="5">
        <v>355.5</v>
      </c>
      <c r="F81" s="116" t="s">
        <v>224</v>
      </c>
      <c r="G81" s="116" t="s">
        <v>13</v>
      </c>
      <c r="H81" s="5">
        <v>2</v>
      </c>
      <c r="I81" s="117" t="s">
        <v>225</v>
      </c>
      <c r="J81" s="30"/>
      <c r="K81" s="30"/>
      <c r="L81" s="30"/>
      <c r="M81" s="30"/>
      <c r="N81" s="30"/>
      <c r="O81" s="30"/>
      <c r="P81" s="41"/>
      <c r="Q81" s="30"/>
      <c r="R81" s="30"/>
      <c r="S81" s="30"/>
      <c r="T81" s="30"/>
      <c r="U81" s="33"/>
    </row>
    <row r="82" spans="1:21" ht="94.5">
      <c r="A82" s="15">
        <v>43</v>
      </c>
      <c r="B82" s="5" t="s">
        <v>247</v>
      </c>
      <c r="C82" s="121" t="s">
        <v>226</v>
      </c>
      <c r="D82" s="11" t="s">
        <v>235</v>
      </c>
      <c r="E82" s="116">
        <v>1256</v>
      </c>
      <c r="F82" s="116" t="s">
        <v>224</v>
      </c>
      <c r="G82" s="116" t="s">
        <v>13</v>
      </c>
      <c r="H82" s="5">
        <v>2</v>
      </c>
      <c r="I82" s="117" t="s">
        <v>225</v>
      </c>
      <c r="J82" s="30"/>
      <c r="K82" s="30"/>
      <c r="L82" s="30"/>
      <c r="M82" s="30"/>
      <c r="N82" s="30"/>
      <c r="O82" s="30"/>
      <c r="P82" s="41"/>
      <c r="Q82" s="30"/>
      <c r="R82" s="30"/>
      <c r="S82" s="30"/>
      <c r="T82" s="30"/>
      <c r="U82" s="33"/>
    </row>
    <row r="83" spans="1:21" ht="94.5">
      <c r="A83" s="15">
        <v>44</v>
      </c>
      <c r="B83" s="5" t="s">
        <v>247</v>
      </c>
      <c r="C83" s="121" t="s">
        <v>226</v>
      </c>
      <c r="D83" s="100" t="s">
        <v>236</v>
      </c>
      <c r="E83" s="116">
        <v>1622</v>
      </c>
      <c r="F83" s="116" t="s">
        <v>224</v>
      </c>
      <c r="G83" s="116" t="s">
        <v>13</v>
      </c>
      <c r="H83" s="5">
        <v>2</v>
      </c>
      <c r="I83" s="117" t="s">
        <v>225</v>
      </c>
      <c r="J83" s="30"/>
      <c r="K83" s="30"/>
      <c r="L83" s="30"/>
      <c r="M83" s="30"/>
      <c r="N83" s="30"/>
      <c r="O83" s="30"/>
      <c r="P83" s="41"/>
      <c r="Q83" s="30"/>
      <c r="R83" s="30"/>
      <c r="S83" s="30"/>
      <c r="T83" s="30"/>
      <c r="U83" s="33"/>
    </row>
    <row r="84" spans="1:21" ht="47.25">
      <c r="A84" s="15">
        <v>45</v>
      </c>
      <c r="B84" s="117" t="s">
        <v>247</v>
      </c>
      <c r="C84" s="128" t="s">
        <v>226</v>
      </c>
      <c r="D84" s="122" t="s">
        <v>237</v>
      </c>
      <c r="E84" s="123">
        <v>5000</v>
      </c>
      <c r="F84" s="127" t="s">
        <v>224</v>
      </c>
      <c r="G84" s="127" t="s">
        <v>13</v>
      </c>
      <c r="H84" s="117">
        <v>2</v>
      </c>
      <c r="I84" s="117" t="s">
        <v>225</v>
      </c>
      <c r="J84" s="30"/>
      <c r="K84" s="30"/>
      <c r="L84" s="30"/>
      <c r="M84" s="30"/>
      <c r="N84" s="30"/>
      <c r="O84" s="30"/>
      <c r="P84" s="41"/>
      <c r="Q84" s="30"/>
      <c r="R84" s="30"/>
      <c r="S84" s="30"/>
      <c r="T84" s="30"/>
      <c r="U84" s="33"/>
    </row>
    <row r="85" spans="1:21" ht="31.5">
      <c r="A85" s="15">
        <v>46</v>
      </c>
      <c r="B85" s="117" t="s">
        <v>273</v>
      </c>
      <c r="C85" s="75" t="s">
        <v>262</v>
      </c>
      <c r="D85" s="75" t="s">
        <v>263</v>
      </c>
      <c r="E85" s="75">
        <v>10012</v>
      </c>
      <c r="F85" s="75" t="s">
        <v>182</v>
      </c>
      <c r="G85" s="75" t="s">
        <v>71</v>
      </c>
      <c r="H85" s="76">
        <v>41852</v>
      </c>
      <c r="I85" s="75" t="s">
        <v>259</v>
      </c>
      <c r="J85" s="30"/>
      <c r="K85" s="30"/>
      <c r="L85" s="30"/>
      <c r="M85" s="30"/>
      <c r="N85" s="30"/>
      <c r="O85" s="30"/>
      <c r="P85" s="41"/>
      <c r="Q85" s="30"/>
      <c r="R85" s="30"/>
      <c r="S85" s="30"/>
      <c r="T85" s="30"/>
      <c r="U85" s="33"/>
    </row>
    <row r="86" spans="1:21" ht="47.25">
      <c r="A86" s="15">
        <v>47</v>
      </c>
      <c r="B86" s="117" t="s">
        <v>273</v>
      </c>
      <c r="C86" s="75" t="s">
        <v>262</v>
      </c>
      <c r="D86" s="75" t="s">
        <v>263</v>
      </c>
      <c r="E86" s="75">
        <v>1715</v>
      </c>
      <c r="F86" s="75" t="s">
        <v>182</v>
      </c>
      <c r="G86" s="75" t="s">
        <v>71</v>
      </c>
      <c r="H86" s="76">
        <v>41883</v>
      </c>
      <c r="I86" s="75" t="s">
        <v>264</v>
      </c>
      <c r="J86" s="30"/>
      <c r="K86" s="30"/>
      <c r="L86" s="30"/>
      <c r="M86" s="30"/>
      <c r="N86" s="30"/>
      <c r="O86" s="30"/>
      <c r="P86" s="41"/>
      <c r="Q86" s="30"/>
      <c r="R86" s="30"/>
      <c r="S86" s="30"/>
      <c r="T86" s="30"/>
      <c r="U86" s="33"/>
    </row>
    <row r="87" spans="1:21" ht="63">
      <c r="A87" s="15">
        <v>48</v>
      </c>
      <c r="B87" s="117" t="s">
        <v>274</v>
      </c>
      <c r="C87" s="75" t="s">
        <v>265</v>
      </c>
      <c r="D87" s="75" t="s">
        <v>266</v>
      </c>
      <c r="E87" s="75">
        <v>2000</v>
      </c>
      <c r="F87" s="75" t="s">
        <v>182</v>
      </c>
      <c r="G87" s="75" t="s">
        <v>71</v>
      </c>
      <c r="H87" s="75">
        <v>2</v>
      </c>
      <c r="I87" s="75" t="s">
        <v>267</v>
      </c>
      <c r="J87" s="30"/>
      <c r="K87" s="30"/>
      <c r="L87" s="30"/>
      <c r="M87" s="30"/>
      <c r="N87" s="30"/>
      <c r="O87" s="30"/>
      <c r="P87" s="41"/>
      <c r="Q87" s="30"/>
      <c r="R87" s="30"/>
      <c r="S87" s="30"/>
      <c r="T87" s="30"/>
      <c r="U87" s="33"/>
    </row>
    <row r="88" spans="1:21" ht="31.5">
      <c r="A88" s="15">
        <v>49</v>
      </c>
      <c r="B88" s="117" t="s">
        <v>275</v>
      </c>
      <c r="C88" s="75" t="s">
        <v>268</v>
      </c>
      <c r="D88" s="75" t="s">
        <v>269</v>
      </c>
      <c r="E88" s="75">
        <v>827</v>
      </c>
      <c r="F88" s="75" t="s">
        <v>182</v>
      </c>
      <c r="G88" s="75" t="s">
        <v>71</v>
      </c>
      <c r="H88" s="76">
        <v>41852</v>
      </c>
      <c r="I88" s="75" t="s">
        <v>259</v>
      </c>
      <c r="J88" s="30"/>
      <c r="K88" s="30"/>
      <c r="L88" s="30"/>
      <c r="M88" s="30"/>
      <c r="N88" s="30"/>
      <c r="O88" s="30"/>
      <c r="P88" s="41"/>
      <c r="Q88" s="30"/>
      <c r="R88" s="30"/>
      <c r="S88" s="30"/>
      <c r="T88" s="30"/>
      <c r="U88" s="33"/>
    </row>
    <row r="89" spans="1:21" ht="78.75">
      <c r="A89" s="15">
        <v>50</v>
      </c>
      <c r="B89" s="5" t="s">
        <v>276</v>
      </c>
      <c r="C89" s="75" t="s">
        <v>270</v>
      </c>
      <c r="D89" s="75" t="s">
        <v>271</v>
      </c>
      <c r="E89" s="75">
        <v>8300</v>
      </c>
      <c r="F89" s="75" t="s">
        <v>182</v>
      </c>
      <c r="G89" s="75" t="s">
        <v>71</v>
      </c>
      <c r="H89" s="75">
        <v>2</v>
      </c>
      <c r="I89" s="75" t="s">
        <v>272</v>
      </c>
      <c r="J89" s="30"/>
      <c r="K89" s="30"/>
      <c r="L89" s="30"/>
      <c r="M89" s="30"/>
      <c r="N89" s="30"/>
      <c r="O89" s="30"/>
      <c r="P89" s="41"/>
      <c r="Q89" s="30"/>
      <c r="R89" s="30"/>
      <c r="S89" s="30"/>
      <c r="T89" s="30"/>
      <c r="U89" s="33"/>
    </row>
    <row r="90" spans="1:21" ht="15.75">
      <c r="A90" s="365" t="s">
        <v>248</v>
      </c>
      <c r="B90" s="366"/>
      <c r="C90" s="366"/>
      <c r="D90" s="367"/>
      <c r="E90" s="129">
        <f>SUM(E41:E84)</f>
        <v>134461.3</v>
      </c>
      <c r="F90" s="100"/>
      <c r="G90" s="75"/>
      <c r="H90" s="113"/>
      <c r="I90" s="91"/>
      <c r="J90" s="30"/>
      <c r="K90" s="30"/>
      <c r="L90" s="30"/>
      <c r="M90" s="30"/>
      <c r="N90" s="30"/>
      <c r="O90" s="30"/>
      <c r="P90" s="41"/>
      <c r="Q90" s="30"/>
      <c r="R90" s="30"/>
      <c r="S90" s="30"/>
      <c r="T90" s="30"/>
      <c r="U90" s="33"/>
    </row>
    <row r="91" spans="1:9" ht="12.75">
      <c r="A91" s="42"/>
      <c r="B91" s="42"/>
      <c r="C91" s="17"/>
      <c r="D91" s="23" t="s">
        <v>78</v>
      </c>
      <c r="E91" s="42"/>
      <c r="F91" s="42"/>
      <c r="G91" s="42"/>
      <c r="H91" s="42"/>
      <c r="I91" s="42"/>
    </row>
    <row r="92" spans="1:9" ht="30">
      <c r="A92" s="42">
        <v>1</v>
      </c>
      <c r="B92" s="42" t="s">
        <v>112</v>
      </c>
      <c r="C92" s="17" t="s">
        <v>113</v>
      </c>
      <c r="D92" s="23" t="s">
        <v>68</v>
      </c>
      <c r="E92" s="42">
        <v>26000</v>
      </c>
      <c r="F92" s="42" t="s">
        <v>182</v>
      </c>
      <c r="G92" s="42" t="s">
        <v>13</v>
      </c>
      <c r="H92" s="42" t="s">
        <v>243</v>
      </c>
      <c r="I92" s="42" t="s">
        <v>252</v>
      </c>
    </row>
    <row r="93" spans="1:9" ht="45">
      <c r="A93" s="42">
        <v>2</v>
      </c>
      <c r="B93" s="42" t="s">
        <v>112</v>
      </c>
      <c r="C93" s="17" t="s">
        <v>113</v>
      </c>
      <c r="D93" s="23" t="s">
        <v>114</v>
      </c>
      <c r="E93" s="42">
        <v>40000</v>
      </c>
      <c r="F93" s="42" t="s">
        <v>249</v>
      </c>
      <c r="G93" s="42" t="s">
        <v>71</v>
      </c>
      <c r="H93" s="42" t="s">
        <v>243</v>
      </c>
      <c r="I93" s="42"/>
    </row>
    <row r="94" spans="1:9" ht="45">
      <c r="A94" s="42">
        <v>3</v>
      </c>
      <c r="B94" s="42" t="s">
        <v>112</v>
      </c>
      <c r="C94" s="17" t="s">
        <v>113</v>
      </c>
      <c r="D94" s="23" t="s">
        <v>245</v>
      </c>
      <c r="E94" s="42">
        <v>1271276.64</v>
      </c>
      <c r="F94" s="42" t="s">
        <v>250</v>
      </c>
      <c r="G94" s="42" t="s">
        <v>13</v>
      </c>
      <c r="H94" s="42" t="s">
        <v>251</v>
      </c>
      <c r="I94" s="42" t="s">
        <v>252</v>
      </c>
    </row>
    <row r="95" spans="1:9" ht="78.75">
      <c r="A95" s="42">
        <v>4</v>
      </c>
      <c r="B95" s="4" t="s">
        <v>244</v>
      </c>
      <c r="C95" s="68" t="s">
        <v>239</v>
      </c>
      <c r="D95" s="85" t="s">
        <v>240</v>
      </c>
      <c r="E95" s="8">
        <v>196550</v>
      </c>
      <c r="F95" s="68" t="s">
        <v>241</v>
      </c>
      <c r="G95" s="124" t="s">
        <v>242</v>
      </c>
      <c r="H95" s="124" t="s">
        <v>243</v>
      </c>
      <c r="I95" s="75" t="s">
        <v>195</v>
      </c>
    </row>
    <row r="96" spans="1:9" ht="12.75">
      <c r="A96" s="17"/>
      <c r="B96" s="17"/>
      <c r="C96" s="17"/>
      <c r="D96" s="57" t="s">
        <v>83</v>
      </c>
      <c r="E96" s="56">
        <f>SUM(E92:E95)</f>
        <v>1533826.64</v>
      </c>
      <c r="F96" s="17"/>
      <c r="G96" s="17"/>
      <c r="H96" s="17"/>
      <c r="I96" s="17"/>
    </row>
    <row r="97" spans="1:9" ht="12.75">
      <c r="A97" s="27"/>
      <c r="B97" s="27"/>
      <c r="C97" s="27"/>
      <c r="D97" s="27"/>
      <c r="E97" s="27"/>
      <c r="F97" s="27"/>
      <c r="G97" s="27"/>
      <c r="H97" s="27"/>
      <c r="I97" s="27"/>
    </row>
    <row r="98" spans="1:9" ht="12.75">
      <c r="A98" s="27"/>
      <c r="B98" s="27"/>
      <c r="C98" s="27"/>
      <c r="D98" s="27"/>
      <c r="E98" s="27"/>
      <c r="F98" s="27"/>
      <c r="G98" s="27"/>
      <c r="H98" s="27"/>
      <c r="I98" s="27"/>
    </row>
    <row r="99" spans="1:9" ht="12.75">
      <c r="A99" s="27"/>
      <c r="B99" s="27"/>
      <c r="C99" s="27"/>
      <c r="D99" s="27"/>
      <c r="E99" s="27"/>
      <c r="F99" s="27"/>
      <c r="G99" s="27"/>
      <c r="H99" s="27"/>
      <c r="I99" s="27"/>
    </row>
    <row r="100" spans="1:9" ht="12.75">
      <c r="A100" s="27"/>
      <c r="B100" s="27"/>
      <c r="C100" s="27"/>
      <c r="D100" s="27"/>
      <c r="E100" s="27"/>
      <c r="F100" s="27"/>
      <c r="G100" s="27"/>
      <c r="H100" s="27"/>
      <c r="I100" s="27"/>
    </row>
    <row r="101" spans="1:9" ht="12.75">
      <c r="A101" s="27"/>
      <c r="B101" s="27"/>
      <c r="C101" s="27"/>
      <c r="D101" s="27"/>
      <c r="E101" s="27"/>
      <c r="F101" s="27"/>
      <c r="G101" s="27"/>
      <c r="H101" s="27"/>
      <c r="I101" s="27"/>
    </row>
    <row r="102" spans="1:9" ht="12.75">
      <c r="A102" s="27"/>
      <c r="B102" s="27"/>
      <c r="C102" s="27"/>
      <c r="D102" s="27"/>
      <c r="E102" s="27"/>
      <c r="F102" s="27"/>
      <c r="G102" s="27"/>
      <c r="H102" s="27"/>
      <c r="I102" s="27"/>
    </row>
    <row r="103" spans="1:9" ht="12.75">
      <c r="A103" s="27"/>
      <c r="B103" s="27"/>
      <c r="C103" s="27"/>
      <c r="D103" s="27"/>
      <c r="E103" s="27"/>
      <c r="F103" s="27"/>
      <c r="G103" s="27"/>
      <c r="H103" s="27"/>
      <c r="I103" s="27"/>
    </row>
    <row r="104" spans="1:9" ht="12.75">
      <c r="A104" s="27"/>
      <c r="B104" s="27"/>
      <c r="C104" s="27"/>
      <c r="D104" s="27"/>
      <c r="E104" s="27"/>
      <c r="F104" s="27"/>
      <c r="G104" s="27"/>
      <c r="H104" s="27"/>
      <c r="I104" s="27"/>
    </row>
    <row r="105" spans="1:9" ht="12.75">
      <c r="A105" s="27"/>
      <c r="B105" s="27"/>
      <c r="C105" s="27"/>
      <c r="D105" s="27"/>
      <c r="E105" s="27"/>
      <c r="F105" s="27"/>
      <c r="G105" s="27"/>
      <c r="H105" s="27"/>
      <c r="I105" s="27"/>
    </row>
    <row r="106" spans="1:9" ht="12.75">
      <c r="A106" s="27"/>
      <c r="B106" s="27"/>
      <c r="C106" s="27"/>
      <c r="D106" s="27"/>
      <c r="E106" s="27"/>
      <c r="F106" s="27"/>
      <c r="G106" s="27"/>
      <c r="H106" s="27"/>
      <c r="I106" s="27"/>
    </row>
    <row r="107" spans="1:9" ht="12.75">
      <c r="A107" s="27"/>
      <c r="B107" s="27"/>
      <c r="C107" s="27"/>
      <c r="D107" s="27"/>
      <c r="E107" s="27"/>
      <c r="F107" s="27"/>
      <c r="G107" s="27"/>
      <c r="H107" s="27"/>
      <c r="I107" s="27"/>
    </row>
    <row r="108" spans="1:9" ht="12.75">
      <c r="A108" s="27"/>
      <c r="B108" s="27"/>
      <c r="C108" s="27"/>
      <c r="D108" s="27"/>
      <c r="E108" s="27"/>
      <c r="F108" s="27"/>
      <c r="G108" s="27"/>
      <c r="H108" s="27"/>
      <c r="I108" s="27"/>
    </row>
    <row r="109" spans="1:9" ht="12.75">
      <c r="A109" s="27"/>
      <c r="B109" s="27"/>
      <c r="C109" s="27"/>
      <c r="D109" s="27"/>
      <c r="E109" s="27"/>
      <c r="F109" s="27"/>
      <c r="G109" s="27"/>
      <c r="H109" s="27"/>
      <c r="I109" s="27"/>
    </row>
    <row r="111" spans="1:2" ht="12.75">
      <c r="A111" s="43"/>
      <c r="B111" s="43"/>
    </row>
  </sheetData>
  <mergeCells count="6">
    <mergeCell ref="A90:D90"/>
    <mergeCell ref="A5:I5"/>
    <mergeCell ref="A6:I6"/>
    <mergeCell ref="A11:I11"/>
    <mergeCell ref="A40:I40"/>
    <mergeCell ref="B39:D39"/>
  </mergeCells>
  <printOptions/>
  <pageMargins left="0.19652777777777777" right="0.7479166666666667" top="0.39375" bottom="0.19652777777777777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7"/>
  <sheetViews>
    <sheetView tabSelected="1" zoomScale="66" zoomScaleNormal="66" workbookViewId="0" topLeftCell="A53">
      <selection activeCell="P108" sqref="P108"/>
    </sheetView>
  </sheetViews>
  <sheetFormatPr defaultColWidth="8.8515625" defaultRowHeight="12.75"/>
  <cols>
    <col min="1" max="1" width="7.28125" style="130" customWidth="1"/>
    <col min="2" max="2" width="34.28125" style="131" customWidth="1"/>
    <col min="3" max="3" width="25.421875" style="131" customWidth="1"/>
    <col min="4" max="4" width="14.28125" style="130" customWidth="1"/>
    <col min="5" max="5" width="18.7109375" style="131" customWidth="1"/>
    <col min="6" max="6" width="12.140625" style="131" customWidth="1"/>
    <col min="7" max="7" width="13.28125" style="130" customWidth="1"/>
    <col min="8" max="8" width="17.00390625" style="131" customWidth="1"/>
    <col min="9" max="16384" width="8.8515625" style="132" customWidth="1"/>
  </cols>
  <sheetData>
    <row r="1" spans="5:8" ht="18" customHeight="1">
      <c r="E1" s="376" t="s">
        <v>324</v>
      </c>
      <c r="F1" s="376"/>
      <c r="G1" s="376"/>
      <c r="H1" s="376"/>
    </row>
    <row r="2" spans="5:8" ht="13.9" customHeight="1">
      <c r="E2" s="376" t="s">
        <v>325</v>
      </c>
      <c r="F2" s="376"/>
      <c r="G2" s="376"/>
      <c r="H2" s="376"/>
    </row>
    <row r="3" spans="5:8" ht="28.9" customHeight="1">
      <c r="E3" s="376" t="s">
        <v>646</v>
      </c>
      <c r="F3" s="376"/>
      <c r="G3" s="376"/>
      <c r="H3" s="376"/>
    </row>
    <row r="6" spans="1:8" ht="12.75">
      <c r="A6" s="374" t="s">
        <v>282</v>
      </c>
      <c r="B6" s="374"/>
      <c r="C6" s="374"/>
      <c r="D6" s="374"/>
      <c r="E6" s="374"/>
      <c r="F6" s="374"/>
      <c r="G6" s="374"/>
      <c r="H6" s="374"/>
    </row>
    <row r="7" spans="1:8" ht="12.75">
      <c r="A7" s="373">
        <v>41981</v>
      </c>
      <c r="B7" s="374"/>
      <c r="C7" s="374"/>
      <c r="D7" s="374"/>
      <c r="E7" s="374"/>
      <c r="F7" s="374"/>
      <c r="G7" s="374"/>
      <c r="H7" s="374"/>
    </row>
    <row r="8" spans="1:8" ht="12.75">
      <c r="A8" s="375"/>
      <c r="B8" s="375"/>
      <c r="C8" s="375"/>
      <c r="D8" s="375"/>
      <c r="E8" s="375"/>
      <c r="F8" s="375"/>
      <c r="G8" s="375"/>
      <c r="H8" s="375"/>
    </row>
    <row r="10" spans="1:8" ht="155.45" customHeight="1">
      <c r="A10" s="38" t="s">
        <v>2</v>
      </c>
      <c r="B10" s="42" t="s">
        <v>314</v>
      </c>
      <c r="C10" s="42" t="s">
        <v>4</v>
      </c>
      <c r="D10" s="42" t="s">
        <v>315</v>
      </c>
      <c r="E10" s="42" t="s">
        <v>5</v>
      </c>
      <c r="F10" s="42" t="s">
        <v>316</v>
      </c>
      <c r="G10" s="42" t="s">
        <v>317</v>
      </c>
      <c r="H10" s="42" t="s">
        <v>318</v>
      </c>
    </row>
    <row r="11" spans="1:8" s="134" customFormat="1" ht="19.15" customHeight="1">
      <c r="A11" s="170">
        <v>1</v>
      </c>
      <c r="B11" s="170">
        <v>2</v>
      </c>
      <c r="C11" s="170">
        <v>3</v>
      </c>
      <c r="D11" s="170">
        <v>4</v>
      </c>
      <c r="E11" s="170">
        <v>5</v>
      </c>
      <c r="F11" s="170">
        <v>6</v>
      </c>
      <c r="G11" s="170">
        <v>7</v>
      </c>
      <c r="H11" s="170">
        <v>8</v>
      </c>
    </row>
    <row r="12" spans="1:8" s="135" customFormat="1" ht="14.25">
      <c r="A12" s="171">
        <v>1</v>
      </c>
      <c r="B12" s="369" t="s">
        <v>9</v>
      </c>
      <c r="C12" s="369"/>
      <c r="D12" s="369"/>
      <c r="E12" s="369"/>
      <c r="F12" s="369"/>
      <c r="G12" s="369"/>
      <c r="H12" s="369"/>
    </row>
    <row r="13" spans="1:20" ht="34.5" customHeight="1">
      <c r="A13" s="172" t="s">
        <v>381</v>
      </c>
      <c r="B13" s="38" t="s">
        <v>57</v>
      </c>
      <c r="C13" s="38" t="s">
        <v>58</v>
      </c>
      <c r="D13" s="42">
        <v>300</v>
      </c>
      <c r="E13" s="38" t="s">
        <v>11</v>
      </c>
      <c r="F13" s="42" t="s">
        <v>118</v>
      </c>
      <c r="G13" s="173">
        <v>42004</v>
      </c>
      <c r="H13" s="38"/>
      <c r="I13" s="136"/>
      <c r="J13" s="137"/>
      <c r="K13" s="137"/>
      <c r="L13" s="138"/>
      <c r="M13" s="138"/>
      <c r="N13" s="138"/>
      <c r="O13" s="139"/>
      <c r="P13" s="137"/>
      <c r="Q13" s="137"/>
      <c r="R13" s="137"/>
      <c r="S13" s="137"/>
      <c r="T13" s="140"/>
    </row>
    <row r="14" spans="1:20" ht="43.15" customHeight="1">
      <c r="A14" s="174" t="s">
        <v>382</v>
      </c>
      <c r="B14" s="175" t="s">
        <v>61</v>
      </c>
      <c r="C14" s="175" t="s">
        <v>62</v>
      </c>
      <c r="D14" s="298">
        <v>100000</v>
      </c>
      <c r="E14" s="38" t="s">
        <v>56</v>
      </c>
      <c r="F14" s="176" t="s">
        <v>80</v>
      </c>
      <c r="G14" s="172" t="s">
        <v>331</v>
      </c>
      <c r="H14" s="38" t="s">
        <v>95</v>
      </c>
      <c r="I14" s="136"/>
      <c r="J14" s="137"/>
      <c r="K14" s="137"/>
      <c r="L14" s="138"/>
      <c r="M14" s="138"/>
      <c r="N14" s="138"/>
      <c r="O14" s="139"/>
      <c r="P14" s="137"/>
      <c r="Q14" s="137"/>
      <c r="R14" s="137"/>
      <c r="S14" s="137"/>
      <c r="T14" s="140"/>
    </row>
    <row r="15" spans="1:20" ht="27.6" customHeight="1">
      <c r="A15" s="172" t="s">
        <v>383</v>
      </c>
      <c r="B15" s="175" t="s">
        <v>61</v>
      </c>
      <c r="C15" s="175" t="s">
        <v>62</v>
      </c>
      <c r="D15" s="177">
        <v>600</v>
      </c>
      <c r="E15" s="38" t="s">
        <v>11</v>
      </c>
      <c r="F15" s="42" t="s">
        <v>118</v>
      </c>
      <c r="G15" s="173">
        <v>42004</v>
      </c>
      <c r="H15" s="38"/>
      <c r="I15" s="136"/>
      <c r="J15" s="137"/>
      <c r="K15" s="137"/>
      <c r="L15" s="138"/>
      <c r="M15" s="138"/>
      <c r="N15" s="138"/>
      <c r="O15" s="139"/>
      <c r="P15" s="137"/>
      <c r="Q15" s="137"/>
      <c r="R15" s="137"/>
      <c r="S15" s="137"/>
      <c r="T15" s="140"/>
    </row>
    <row r="16" spans="1:20" ht="33" customHeight="1">
      <c r="A16" s="174" t="s">
        <v>384</v>
      </c>
      <c r="B16" s="38" t="s">
        <v>61</v>
      </c>
      <c r="C16" s="38" t="s">
        <v>62</v>
      </c>
      <c r="D16" s="178">
        <v>400</v>
      </c>
      <c r="E16" s="38" t="s">
        <v>11</v>
      </c>
      <c r="F16" s="42" t="s">
        <v>146</v>
      </c>
      <c r="G16" s="173">
        <v>41801</v>
      </c>
      <c r="H16" s="38" t="s">
        <v>147</v>
      </c>
      <c r="I16" s="136"/>
      <c r="J16" s="137"/>
      <c r="K16" s="137"/>
      <c r="L16" s="138"/>
      <c r="M16" s="138"/>
      <c r="N16" s="138"/>
      <c r="O16" s="139"/>
      <c r="P16" s="137"/>
      <c r="Q16" s="137"/>
      <c r="R16" s="137"/>
      <c r="S16" s="137"/>
      <c r="T16" s="140"/>
    </row>
    <row r="17" spans="1:20" ht="32.45" customHeight="1">
      <c r="A17" s="172" t="s">
        <v>385</v>
      </c>
      <c r="B17" s="291" t="s">
        <v>29</v>
      </c>
      <c r="C17" s="292" t="s">
        <v>561</v>
      </c>
      <c r="D17" s="287">
        <v>27624</v>
      </c>
      <c r="E17" s="288" t="s">
        <v>535</v>
      </c>
      <c r="F17" s="289" t="s">
        <v>80</v>
      </c>
      <c r="G17" s="290">
        <v>12</v>
      </c>
      <c r="H17" s="287" t="s">
        <v>422</v>
      </c>
      <c r="I17" s="136"/>
      <c r="J17" s="137"/>
      <c r="K17" s="137"/>
      <c r="L17" s="138"/>
      <c r="M17" s="138"/>
      <c r="N17" s="138"/>
      <c r="O17" s="139"/>
      <c r="P17" s="137"/>
      <c r="Q17" s="137"/>
      <c r="R17" s="137"/>
      <c r="S17" s="137"/>
      <c r="T17" s="140"/>
    </row>
    <row r="18" spans="1:20" ht="40.9" customHeight="1">
      <c r="A18" s="174" t="s">
        <v>386</v>
      </c>
      <c r="B18" s="181" t="s">
        <v>122</v>
      </c>
      <c r="C18" s="38" t="s">
        <v>123</v>
      </c>
      <c r="D18" s="42">
        <v>3000</v>
      </c>
      <c r="E18" s="38" t="s">
        <v>11</v>
      </c>
      <c r="F18" s="42" t="s">
        <v>118</v>
      </c>
      <c r="G18" s="173">
        <v>41993</v>
      </c>
      <c r="H18" s="38" t="s">
        <v>121</v>
      </c>
      <c r="I18" s="136"/>
      <c r="J18" s="137"/>
      <c r="K18" s="137"/>
      <c r="L18" s="138"/>
      <c r="M18" s="138"/>
      <c r="N18" s="138"/>
      <c r="O18" s="139"/>
      <c r="P18" s="137"/>
      <c r="Q18" s="137"/>
      <c r="R18" s="137"/>
      <c r="S18" s="137"/>
      <c r="T18" s="140"/>
    </row>
    <row r="19" spans="1:20" ht="45.6" customHeight="1">
      <c r="A19" s="172" t="s">
        <v>387</v>
      </c>
      <c r="B19" s="38" t="s">
        <v>10</v>
      </c>
      <c r="C19" s="38" t="s">
        <v>326</v>
      </c>
      <c r="D19" s="42">
        <v>5000</v>
      </c>
      <c r="E19" s="38" t="s">
        <v>11</v>
      </c>
      <c r="F19" s="42" t="s">
        <v>75</v>
      </c>
      <c r="G19" s="173">
        <v>42004</v>
      </c>
      <c r="H19" s="38" t="s">
        <v>82</v>
      </c>
      <c r="I19" s="136"/>
      <c r="J19" s="137"/>
      <c r="K19" s="137"/>
      <c r="L19" s="138"/>
      <c r="M19" s="138"/>
      <c r="N19" s="138"/>
      <c r="O19" s="139"/>
      <c r="P19" s="137"/>
      <c r="Q19" s="137"/>
      <c r="R19" s="137"/>
      <c r="S19" s="137"/>
      <c r="T19" s="140"/>
    </row>
    <row r="20" spans="1:20" s="147" customFormat="1" ht="29.45" customHeight="1">
      <c r="A20" s="174" t="s">
        <v>388</v>
      </c>
      <c r="B20" s="39" t="s">
        <v>322</v>
      </c>
      <c r="C20" s="39" t="s">
        <v>323</v>
      </c>
      <c r="D20" s="178">
        <v>4000</v>
      </c>
      <c r="E20" s="38" t="s">
        <v>11</v>
      </c>
      <c r="F20" s="47" t="s">
        <v>71</v>
      </c>
      <c r="G20" s="42">
        <v>2</v>
      </c>
      <c r="H20" s="39" t="s">
        <v>147</v>
      </c>
      <c r="I20" s="142"/>
      <c r="J20" s="143"/>
      <c r="K20" s="143"/>
      <c r="L20" s="144"/>
      <c r="M20" s="144"/>
      <c r="N20" s="144"/>
      <c r="O20" s="145"/>
      <c r="P20" s="143"/>
      <c r="Q20" s="143"/>
      <c r="R20" s="143"/>
      <c r="S20" s="143"/>
      <c r="T20" s="146"/>
    </row>
    <row r="21" spans="1:20" ht="29.45" customHeight="1">
      <c r="A21" s="172" t="s">
        <v>389</v>
      </c>
      <c r="B21" s="38" t="s">
        <v>119</v>
      </c>
      <c r="C21" s="38" t="s">
        <v>484</v>
      </c>
      <c r="D21" s="178">
        <v>1000</v>
      </c>
      <c r="E21" s="38" t="s">
        <v>11</v>
      </c>
      <c r="F21" s="42" t="s">
        <v>13</v>
      </c>
      <c r="G21" s="47" t="s">
        <v>485</v>
      </c>
      <c r="H21" s="38"/>
      <c r="I21" s="136"/>
      <c r="J21" s="137"/>
      <c r="K21" s="137"/>
      <c r="L21" s="138"/>
      <c r="M21" s="138"/>
      <c r="N21" s="138"/>
      <c r="O21" s="139"/>
      <c r="P21" s="137"/>
      <c r="Q21" s="137"/>
      <c r="R21" s="137"/>
      <c r="S21" s="137"/>
      <c r="T21" s="140"/>
    </row>
    <row r="22" spans="1:20" ht="29.45" customHeight="1">
      <c r="A22" s="174" t="s">
        <v>390</v>
      </c>
      <c r="B22" s="38" t="s">
        <v>27</v>
      </c>
      <c r="C22" s="38" t="s">
        <v>73</v>
      </c>
      <c r="D22" s="42">
        <v>1300</v>
      </c>
      <c r="E22" s="38" t="s">
        <v>11</v>
      </c>
      <c r="F22" s="42" t="s">
        <v>74</v>
      </c>
      <c r="G22" s="173">
        <v>12</v>
      </c>
      <c r="H22" s="38"/>
      <c r="I22" s="136"/>
      <c r="J22" s="137"/>
      <c r="K22" s="137"/>
      <c r="L22" s="138"/>
      <c r="M22" s="138"/>
      <c r="N22" s="138"/>
      <c r="O22" s="139"/>
      <c r="P22" s="137"/>
      <c r="Q22" s="137"/>
      <c r="R22" s="137"/>
      <c r="S22" s="137"/>
      <c r="T22" s="140"/>
    </row>
    <row r="23" spans="1:20" ht="25.9" customHeight="1">
      <c r="A23" s="330" t="s">
        <v>391</v>
      </c>
      <c r="B23" s="180" t="s">
        <v>115</v>
      </c>
      <c r="C23" s="331" t="s">
        <v>116</v>
      </c>
      <c r="D23" s="178">
        <v>500</v>
      </c>
      <c r="E23" s="331" t="s">
        <v>11</v>
      </c>
      <c r="F23" s="42" t="s">
        <v>638</v>
      </c>
      <c r="G23" s="332">
        <v>41988</v>
      </c>
      <c r="H23" s="38"/>
      <c r="I23" s="136"/>
      <c r="J23" s="137"/>
      <c r="K23" s="137"/>
      <c r="L23" s="138"/>
      <c r="M23" s="138"/>
      <c r="N23" s="138"/>
      <c r="O23" s="139"/>
      <c r="P23" s="137"/>
      <c r="Q23" s="137"/>
      <c r="R23" s="137"/>
      <c r="S23" s="137"/>
      <c r="T23" s="140"/>
    </row>
    <row r="24" spans="1:20" ht="54" customHeight="1">
      <c r="A24" s="174" t="s">
        <v>392</v>
      </c>
      <c r="B24" s="38" t="s">
        <v>25</v>
      </c>
      <c r="C24" s="38" t="s">
        <v>26</v>
      </c>
      <c r="D24" s="42">
        <v>600</v>
      </c>
      <c r="E24" s="38" t="s">
        <v>11</v>
      </c>
      <c r="F24" s="42" t="s">
        <v>72</v>
      </c>
      <c r="G24" s="173">
        <v>42004</v>
      </c>
      <c r="H24" s="38"/>
      <c r="I24" s="137"/>
      <c r="J24" s="137"/>
      <c r="K24" s="137"/>
      <c r="L24" s="138"/>
      <c r="M24" s="138"/>
      <c r="N24" s="138"/>
      <c r="O24" s="139"/>
      <c r="P24" s="137"/>
      <c r="Q24" s="137"/>
      <c r="R24" s="137"/>
      <c r="S24" s="137"/>
      <c r="T24" s="140"/>
    </row>
    <row r="25" spans="1:20" ht="40.9" customHeight="1">
      <c r="A25" s="172" t="s">
        <v>393</v>
      </c>
      <c r="B25" s="39" t="s">
        <v>352</v>
      </c>
      <c r="C25" s="39" t="s">
        <v>353</v>
      </c>
      <c r="D25" s="178">
        <v>4000</v>
      </c>
      <c r="E25" s="38" t="s">
        <v>11</v>
      </c>
      <c r="F25" s="47" t="s">
        <v>71</v>
      </c>
      <c r="G25" s="42">
        <v>2</v>
      </c>
      <c r="H25" s="39" t="s">
        <v>354</v>
      </c>
      <c r="I25" s="137"/>
      <c r="J25" s="137"/>
      <c r="K25" s="137"/>
      <c r="L25" s="138"/>
      <c r="M25" s="138"/>
      <c r="N25" s="138"/>
      <c r="O25" s="139"/>
      <c r="P25" s="137"/>
      <c r="Q25" s="137"/>
      <c r="R25" s="137"/>
      <c r="S25" s="137"/>
      <c r="T25" s="140"/>
    </row>
    <row r="26" spans="1:20" ht="41.45" customHeight="1">
      <c r="A26" s="174" t="s">
        <v>394</v>
      </c>
      <c r="B26" s="38" t="s">
        <v>54</v>
      </c>
      <c r="C26" s="38" t="s">
        <v>55</v>
      </c>
      <c r="D26" s="42">
        <v>300</v>
      </c>
      <c r="E26" s="38" t="s">
        <v>11</v>
      </c>
      <c r="F26" s="42" t="s">
        <v>118</v>
      </c>
      <c r="G26" s="173">
        <v>42004</v>
      </c>
      <c r="H26" s="38"/>
      <c r="I26" s="136"/>
      <c r="J26" s="137"/>
      <c r="K26" s="137"/>
      <c r="L26" s="138"/>
      <c r="M26" s="138"/>
      <c r="N26" s="138"/>
      <c r="O26" s="139"/>
      <c r="P26" s="137"/>
      <c r="Q26" s="137"/>
      <c r="R26" s="137"/>
      <c r="S26" s="137"/>
      <c r="T26" s="140"/>
    </row>
    <row r="27" spans="1:20" ht="16.15" customHeight="1">
      <c r="A27" s="172" t="s">
        <v>395</v>
      </c>
      <c r="B27" s="38" t="s">
        <v>52</v>
      </c>
      <c r="C27" s="38" t="s">
        <v>53</v>
      </c>
      <c r="D27" s="42">
        <v>200</v>
      </c>
      <c r="E27" s="38" t="s">
        <v>11</v>
      </c>
      <c r="F27" s="42" t="s">
        <v>118</v>
      </c>
      <c r="G27" s="173">
        <v>42004</v>
      </c>
      <c r="H27" s="38"/>
      <c r="I27" s="136"/>
      <c r="J27" s="137"/>
      <c r="K27" s="137"/>
      <c r="L27" s="138"/>
      <c r="M27" s="138"/>
      <c r="N27" s="138"/>
      <c r="O27" s="139"/>
      <c r="P27" s="137"/>
      <c r="Q27" s="137"/>
      <c r="R27" s="137"/>
      <c r="S27" s="137"/>
      <c r="T27" s="140"/>
    </row>
    <row r="28" spans="1:20" ht="24.75" customHeight="1">
      <c r="A28" s="174" t="s">
        <v>396</v>
      </c>
      <c r="B28" s="38" t="s">
        <v>149</v>
      </c>
      <c r="C28" s="38" t="s">
        <v>150</v>
      </c>
      <c r="D28" s="178">
        <v>1000</v>
      </c>
      <c r="E28" s="38" t="s">
        <v>11</v>
      </c>
      <c r="F28" s="47" t="s">
        <v>22</v>
      </c>
      <c r="G28" s="47">
        <v>1</v>
      </c>
      <c r="H28" s="38"/>
      <c r="I28" s="136"/>
      <c r="J28" s="137"/>
      <c r="K28" s="137"/>
      <c r="L28" s="138"/>
      <c r="M28" s="138"/>
      <c r="N28" s="138"/>
      <c r="O28" s="139"/>
      <c r="P28" s="137"/>
      <c r="Q28" s="137"/>
      <c r="R28" s="137"/>
      <c r="S28" s="137"/>
      <c r="T28" s="140"/>
    </row>
    <row r="29" spans="1:20" ht="54.75" customHeight="1">
      <c r="A29" s="172" t="s">
        <v>397</v>
      </c>
      <c r="B29" s="38" t="s">
        <v>143</v>
      </c>
      <c r="C29" s="38" t="s">
        <v>144</v>
      </c>
      <c r="D29" s="178">
        <v>400</v>
      </c>
      <c r="E29" s="38" t="s">
        <v>11</v>
      </c>
      <c r="F29" s="42" t="s">
        <v>71</v>
      </c>
      <c r="G29" s="173">
        <v>41728</v>
      </c>
      <c r="H29" s="38" t="s">
        <v>145</v>
      </c>
      <c r="I29" s="136"/>
      <c r="J29" s="137"/>
      <c r="K29" s="137"/>
      <c r="L29" s="138"/>
      <c r="M29" s="138"/>
      <c r="N29" s="138"/>
      <c r="O29" s="139"/>
      <c r="P29" s="137"/>
      <c r="Q29" s="137"/>
      <c r="R29" s="137"/>
      <c r="S29" s="137"/>
      <c r="T29" s="140"/>
    </row>
    <row r="30" spans="1:20" ht="33.75" customHeight="1">
      <c r="A30" s="174" t="s">
        <v>398</v>
      </c>
      <c r="B30" s="182" t="s">
        <v>292</v>
      </c>
      <c r="C30" s="38" t="s">
        <v>293</v>
      </c>
      <c r="D30" s="178">
        <v>4000</v>
      </c>
      <c r="E30" s="38" t="s">
        <v>11</v>
      </c>
      <c r="F30" s="38" t="s">
        <v>118</v>
      </c>
      <c r="G30" s="173">
        <v>42004</v>
      </c>
      <c r="H30" s="38" t="s">
        <v>296</v>
      </c>
      <c r="I30" s="136"/>
      <c r="J30" s="137"/>
      <c r="K30" s="137"/>
      <c r="L30" s="138"/>
      <c r="M30" s="138"/>
      <c r="N30" s="138"/>
      <c r="O30" s="139"/>
      <c r="P30" s="137"/>
      <c r="Q30" s="137"/>
      <c r="R30" s="137"/>
      <c r="S30" s="137"/>
      <c r="T30" s="140"/>
    </row>
    <row r="31" spans="1:20" ht="66.6" customHeight="1">
      <c r="A31" s="172" t="s">
        <v>399</v>
      </c>
      <c r="B31" s="181" t="s">
        <v>160</v>
      </c>
      <c r="C31" s="38" t="s">
        <v>161</v>
      </c>
      <c r="D31" s="178">
        <v>100</v>
      </c>
      <c r="E31" s="38" t="s">
        <v>11</v>
      </c>
      <c r="F31" s="38" t="s">
        <v>118</v>
      </c>
      <c r="G31" s="173">
        <v>41973</v>
      </c>
      <c r="H31" s="38"/>
      <c r="I31" s="136"/>
      <c r="J31" s="137"/>
      <c r="K31" s="137"/>
      <c r="L31" s="138"/>
      <c r="M31" s="138"/>
      <c r="N31" s="138"/>
      <c r="O31" s="139"/>
      <c r="P31" s="137"/>
      <c r="Q31" s="137"/>
      <c r="R31" s="137"/>
      <c r="S31" s="137"/>
      <c r="T31" s="140"/>
    </row>
    <row r="32" spans="1:20" ht="56.45" customHeight="1">
      <c r="A32" s="174" t="s">
        <v>400</v>
      </c>
      <c r="B32" s="181" t="s">
        <v>294</v>
      </c>
      <c r="C32" s="38" t="s">
        <v>295</v>
      </c>
      <c r="D32" s="178">
        <v>4000</v>
      </c>
      <c r="E32" s="38" t="s">
        <v>11</v>
      </c>
      <c r="F32" s="38" t="s">
        <v>118</v>
      </c>
      <c r="G32" s="173">
        <v>42004</v>
      </c>
      <c r="H32" s="38"/>
      <c r="I32" s="136"/>
      <c r="J32" s="137"/>
      <c r="K32" s="137"/>
      <c r="L32" s="138"/>
      <c r="M32" s="138"/>
      <c r="N32" s="138"/>
      <c r="O32" s="139"/>
      <c r="P32" s="137"/>
      <c r="Q32" s="137"/>
      <c r="R32" s="137"/>
      <c r="S32" s="137"/>
      <c r="T32" s="140"/>
    </row>
    <row r="33" spans="1:20" ht="50.45" customHeight="1">
      <c r="A33" s="172" t="s">
        <v>401</v>
      </c>
      <c r="B33" s="38" t="s">
        <v>254</v>
      </c>
      <c r="C33" s="38" t="s">
        <v>255</v>
      </c>
      <c r="D33" s="183">
        <v>600</v>
      </c>
      <c r="E33" s="38" t="s">
        <v>11</v>
      </c>
      <c r="F33" s="184" t="s">
        <v>71</v>
      </c>
      <c r="G33" s="185">
        <v>41852</v>
      </c>
      <c r="H33" s="38" t="s">
        <v>327</v>
      </c>
      <c r="I33" s="136"/>
      <c r="J33" s="137"/>
      <c r="K33" s="137"/>
      <c r="L33" s="138"/>
      <c r="M33" s="138"/>
      <c r="N33" s="138"/>
      <c r="O33" s="139"/>
      <c r="P33" s="137"/>
      <c r="Q33" s="137"/>
      <c r="R33" s="137"/>
      <c r="S33" s="137"/>
      <c r="T33" s="140"/>
    </row>
    <row r="34" spans="1:20" s="147" customFormat="1" ht="36" customHeight="1">
      <c r="A34" s="174" t="s">
        <v>402</v>
      </c>
      <c r="B34" s="39" t="s">
        <v>320</v>
      </c>
      <c r="C34" s="39" t="s">
        <v>350</v>
      </c>
      <c r="D34" s="178">
        <v>4000</v>
      </c>
      <c r="E34" s="38" t="s">
        <v>11</v>
      </c>
      <c r="F34" s="47" t="s">
        <v>71</v>
      </c>
      <c r="G34" s="42">
        <v>2</v>
      </c>
      <c r="H34" s="39" t="s">
        <v>330</v>
      </c>
      <c r="I34" s="142"/>
      <c r="J34" s="143"/>
      <c r="K34" s="143"/>
      <c r="L34" s="144"/>
      <c r="M34" s="144"/>
      <c r="N34" s="144"/>
      <c r="O34" s="145"/>
      <c r="P34" s="143"/>
      <c r="Q34" s="143"/>
      <c r="R34" s="143"/>
      <c r="S34" s="143"/>
      <c r="T34" s="146"/>
    </row>
    <row r="35" spans="1:20" s="147" customFormat="1" ht="49.15" customHeight="1">
      <c r="A35" s="172" t="s">
        <v>365</v>
      </c>
      <c r="B35" s="68" t="s">
        <v>361</v>
      </c>
      <c r="C35" s="68" t="s">
        <v>255</v>
      </c>
      <c r="D35" s="229">
        <v>9000</v>
      </c>
      <c r="E35" s="68" t="s">
        <v>11</v>
      </c>
      <c r="F35" s="230" t="s">
        <v>71</v>
      </c>
      <c r="G35" s="231">
        <v>24</v>
      </c>
      <c r="H35" s="39"/>
      <c r="I35" s="142"/>
      <c r="J35" s="143"/>
      <c r="K35" s="143"/>
      <c r="L35" s="144"/>
      <c r="M35" s="144"/>
      <c r="N35" s="144"/>
      <c r="O35" s="145"/>
      <c r="P35" s="143"/>
      <c r="Q35" s="143"/>
      <c r="R35" s="143"/>
      <c r="S35" s="143"/>
      <c r="T35" s="146"/>
    </row>
    <row r="36" spans="1:20" ht="135">
      <c r="A36" s="174" t="s">
        <v>366</v>
      </c>
      <c r="B36" s="186" t="s">
        <v>76</v>
      </c>
      <c r="C36" s="186" t="s">
        <v>69</v>
      </c>
      <c r="D36" s="42">
        <v>4000</v>
      </c>
      <c r="E36" s="38" t="s">
        <v>11</v>
      </c>
      <c r="F36" s="42" t="s">
        <v>13</v>
      </c>
      <c r="G36" s="47" t="s">
        <v>79</v>
      </c>
      <c r="H36" s="38"/>
      <c r="I36" s="137"/>
      <c r="J36" s="137"/>
      <c r="K36" s="137"/>
      <c r="L36" s="138"/>
      <c r="M36" s="138"/>
      <c r="N36" s="138"/>
      <c r="O36" s="139"/>
      <c r="P36" s="137"/>
      <c r="Q36" s="137"/>
      <c r="R36" s="137"/>
      <c r="S36" s="137"/>
      <c r="T36" s="140"/>
    </row>
    <row r="37" spans="1:20" ht="30.6" customHeight="1">
      <c r="A37" s="172" t="s">
        <v>367</v>
      </c>
      <c r="B37" s="39" t="s">
        <v>355</v>
      </c>
      <c r="C37" s="39" t="s">
        <v>356</v>
      </c>
      <c r="D37" s="178">
        <v>200</v>
      </c>
      <c r="E37" s="38" t="s">
        <v>11</v>
      </c>
      <c r="F37" s="47" t="s">
        <v>71</v>
      </c>
      <c r="G37" s="179">
        <v>41728</v>
      </c>
      <c r="H37" s="38"/>
      <c r="I37" s="137"/>
      <c r="J37" s="137"/>
      <c r="K37" s="137"/>
      <c r="L37" s="138"/>
      <c r="M37" s="138"/>
      <c r="N37" s="138"/>
      <c r="O37" s="139"/>
      <c r="P37" s="137"/>
      <c r="Q37" s="137"/>
      <c r="R37" s="137"/>
      <c r="S37" s="137"/>
      <c r="T37" s="140"/>
    </row>
    <row r="38" spans="1:20" ht="37.9" customHeight="1">
      <c r="A38" s="174" t="s">
        <v>536</v>
      </c>
      <c r="B38" s="23" t="s">
        <v>343</v>
      </c>
      <c r="C38" s="27" t="s">
        <v>537</v>
      </c>
      <c r="D38" s="280">
        <v>500</v>
      </c>
      <c r="E38" s="199" t="s">
        <v>11</v>
      </c>
      <c r="F38" s="281" t="s">
        <v>80</v>
      </c>
      <c r="G38" s="264">
        <v>41912</v>
      </c>
      <c r="H38" s="199"/>
      <c r="I38" s="137"/>
      <c r="J38" s="137"/>
      <c r="K38" s="137"/>
      <c r="L38" s="138"/>
      <c r="M38" s="138"/>
      <c r="N38" s="138"/>
      <c r="O38" s="139"/>
      <c r="P38" s="137"/>
      <c r="Q38" s="137"/>
      <c r="R38" s="137"/>
      <c r="S38" s="137"/>
      <c r="T38" s="140"/>
    </row>
    <row r="39" spans="1:20" ht="46.9" customHeight="1">
      <c r="A39" s="172" t="s">
        <v>368</v>
      </c>
      <c r="B39" s="180" t="s">
        <v>23</v>
      </c>
      <c r="C39" s="38" t="s">
        <v>24</v>
      </c>
      <c r="D39" s="42">
        <v>1000</v>
      </c>
      <c r="E39" s="38" t="s">
        <v>11</v>
      </c>
      <c r="F39" s="47" t="s">
        <v>348</v>
      </c>
      <c r="G39" s="173">
        <v>42004</v>
      </c>
      <c r="H39" s="38"/>
      <c r="I39" s="137"/>
      <c r="J39" s="137"/>
      <c r="K39" s="137"/>
      <c r="L39" s="138"/>
      <c r="M39" s="138"/>
      <c r="N39" s="138"/>
      <c r="O39" s="139"/>
      <c r="P39" s="137"/>
      <c r="Q39" s="137"/>
      <c r="R39" s="137"/>
      <c r="S39" s="137"/>
      <c r="T39" s="140"/>
    </row>
    <row r="40" spans="1:20" ht="39" customHeight="1">
      <c r="A40" s="174" t="s">
        <v>369</v>
      </c>
      <c r="B40" s="38" t="s">
        <v>151</v>
      </c>
      <c r="C40" s="38" t="s">
        <v>152</v>
      </c>
      <c r="D40" s="178">
        <v>220</v>
      </c>
      <c r="E40" s="38" t="s">
        <v>11</v>
      </c>
      <c r="F40" s="47" t="s">
        <v>13</v>
      </c>
      <c r="G40" s="172" t="s">
        <v>344</v>
      </c>
      <c r="H40" s="38"/>
      <c r="I40" s="136"/>
      <c r="J40" s="137"/>
      <c r="K40" s="137"/>
      <c r="L40" s="138"/>
      <c r="M40" s="138"/>
      <c r="N40" s="138"/>
      <c r="O40" s="139"/>
      <c r="P40" s="137"/>
      <c r="Q40" s="137"/>
      <c r="R40" s="137"/>
      <c r="S40" s="137"/>
      <c r="T40" s="140"/>
    </row>
    <row r="41" spans="1:20" ht="63.75" customHeight="1">
      <c r="A41" s="172" t="s">
        <v>370</v>
      </c>
      <c r="B41" s="181" t="s">
        <v>126</v>
      </c>
      <c r="C41" s="180" t="s">
        <v>127</v>
      </c>
      <c r="D41" s="178">
        <v>500</v>
      </c>
      <c r="E41" s="38" t="s">
        <v>11</v>
      </c>
      <c r="F41" s="38" t="s">
        <v>118</v>
      </c>
      <c r="G41" s="173">
        <v>41993</v>
      </c>
      <c r="H41" s="38" t="s">
        <v>128</v>
      </c>
      <c r="I41" s="136"/>
      <c r="J41" s="137"/>
      <c r="K41" s="137"/>
      <c r="L41" s="138"/>
      <c r="M41" s="138"/>
      <c r="N41" s="138"/>
      <c r="O41" s="139"/>
      <c r="P41" s="137"/>
      <c r="Q41" s="137"/>
      <c r="R41" s="137"/>
      <c r="S41" s="137"/>
      <c r="T41" s="140"/>
    </row>
    <row r="42" spans="1:20" ht="54" customHeight="1">
      <c r="A42" s="174" t="s">
        <v>371</v>
      </c>
      <c r="B42" s="38" t="s">
        <v>257</v>
      </c>
      <c r="C42" s="38" t="s">
        <v>258</v>
      </c>
      <c r="D42" s="183">
        <v>5106</v>
      </c>
      <c r="E42" s="38" t="s">
        <v>11</v>
      </c>
      <c r="F42" s="184" t="s">
        <v>71</v>
      </c>
      <c r="G42" s="187">
        <v>2</v>
      </c>
      <c r="H42" s="38" t="s">
        <v>419</v>
      </c>
      <c r="I42" s="136"/>
      <c r="J42" s="137"/>
      <c r="K42" s="137"/>
      <c r="L42" s="138"/>
      <c r="M42" s="138"/>
      <c r="N42" s="138"/>
      <c r="O42" s="139"/>
      <c r="P42" s="137"/>
      <c r="Q42" s="137"/>
      <c r="R42" s="137"/>
      <c r="S42" s="137"/>
      <c r="T42" s="140"/>
    </row>
    <row r="43" spans="1:20" ht="36" customHeight="1">
      <c r="A43" s="172" t="s">
        <v>372</v>
      </c>
      <c r="B43" s="38" t="s">
        <v>140</v>
      </c>
      <c r="C43" s="38" t="s">
        <v>417</v>
      </c>
      <c r="D43" s="178">
        <v>8500</v>
      </c>
      <c r="E43" s="38" t="s">
        <v>11</v>
      </c>
      <c r="F43" s="38" t="s">
        <v>142</v>
      </c>
      <c r="G43" s="173">
        <v>41993</v>
      </c>
      <c r="H43" s="38"/>
      <c r="I43" s="136"/>
      <c r="J43" s="137"/>
      <c r="K43" s="137"/>
      <c r="L43" s="138"/>
      <c r="M43" s="138"/>
      <c r="N43" s="138"/>
      <c r="O43" s="139"/>
      <c r="P43" s="137"/>
      <c r="Q43" s="137"/>
      <c r="R43" s="137"/>
      <c r="S43" s="137"/>
      <c r="T43" s="140"/>
    </row>
    <row r="44" spans="1:20" ht="31.15" customHeight="1">
      <c r="A44" s="174" t="s">
        <v>373</v>
      </c>
      <c r="B44" s="38" t="s">
        <v>59</v>
      </c>
      <c r="C44" s="188" t="s">
        <v>60</v>
      </c>
      <c r="D44" s="42">
        <v>2000</v>
      </c>
      <c r="E44" s="38" t="s">
        <v>11</v>
      </c>
      <c r="F44" s="42" t="s">
        <v>80</v>
      </c>
      <c r="G44" s="47" t="s">
        <v>332</v>
      </c>
      <c r="H44" s="38"/>
      <c r="I44" s="136"/>
      <c r="J44" s="137"/>
      <c r="K44" s="137"/>
      <c r="L44" s="138"/>
      <c r="M44" s="138"/>
      <c r="N44" s="138"/>
      <c r="O44" s="139"/>
      <c r="P44" s="137"/>
      <c r="Q44" s="137"/>
      <c r="R44" s="137"/>
      <c r="S44" s="137"/>
      <c r="T44" s="140"/>
    </row>
    <row r="45" spans="1:20" s="147" customFormat="1" ht="30.6" customHeight="1">
      <c r="A45" s="172" t="s">
        <v>374</v>
      </c>
      <c r="B45" s="39" t="s">
        <v>321</v>
      </c>
      <c r="C45" s="39" t="s">
        <v>351</v>
      </c>
      <c r="D45" s="178">
        <v>9000</v>
      </c>
      <c r="E45" s="38" t="s">
        <v>11</v>
      </c>
      <c r="F45" s="47" t="s">
        <v>71</v>
      </c>
      <c r="G45" s="42">
        <v>2</v>
      </c>
      <c r="H45" s="39" t="s">
        <v>147</v>
      </c>
      <c r="I45" s="142"/>
      <c r="J45" s="143"/>
      <c r="K45" s="143"/>
      <c r="L45" s="144"/>
      <c r="M45" s="144"/>
      <c r="N45" s="144"/>
      <c r="O45" s="145"/>
      <c r="P45" s="143"/>
      <c r="Q45" s="143"/>
      <c r="R45" s="143"/>
      <c r="S45" s="143"/>
      <c r="T45" s="146"/>
    </row>
    <row r="46" spans="1:20" ht="36" customHeight="1">
      <c r="A46" s="174" t="s">
        <v>375</v>
      </c>
      <c r="B46" s="38" t="s">
        <v>124</v>
      </c>
      <c r="C46" s="38" t="s">
        <v>125</v>
      </c>
      <c r="D46" s="42">
        <v>300</v>
      </c>
      <c r="E46" s="38" t="s">
        <v>11</v>
      </c>
      <c r="F46" s="42" t="s">
        <v>71</v>
      </c>
      <c r="G46" s="173">
        <v>41728</v>
      </c>
      <c r="H46" s="38" t="s">
        <v>121</v>
      </c>
      <c r="I46" s="136"/>
      <c r="J46" s="137"/>
      <c r="K46" s="137"/>
      <c r="L46" s="138"/>
      <c r="M46" s="138"/>
      <c r="N46" s="138"/>
      <c r="O46" s="139"/>
      <c r="P46" s="137"/>
      <c r="Q46" s="137"/>
      <c r="R46" s="137"/>
      <c r="S46" s="137"/>
      <c r="T46" s="140"/>
    </row>
    <row r="47" spans="1:20" ht="36" customHeight="1">
      <c r="A47" s="172" t="s">
        <v>376</v>
      </c>
      <c r="B47" s="39" t="s">
        <v>357</v>
      </c>
      <c r="C47" s="39" t="s">
        <v>358</v>
      </c>
      <c r="D47" s="178">
        <v>600</v>
      </c>
      <c r="E47" s="38" t="s">
        <v>11</v>
      </c>
      <c r="F47" s="47" t="s">
        <v>71</v>
      </c>
      <c r="G47" s="179">
        <v>41759</v>
      </c>
      <c r="H47" s="38"/>
      <c r="I47" s="136"/>
      <c r="J47" s="137"/>
      <c r="K47" s="137"/>
      <c r="L47" s="138"/>
      <c r="M47" s="138"/>
      <c r="N47" s="138"/>
      <c r="O47" s="139"/>
      <c r="P47" s="137"/>
      <c r="Q47" s="137"/>
      <c r="R47" s="137"/>
      <c r="S47" s="137"/>
      <c r="T47" s="140"/>
    </row>
    <row r="48" spans="1:20" ht="55.9" customHeight="1">
      <c r="A48" s="174" t="s">
        <v>377</v>
      </c>
      <c r="B48" s="38" t="s">
        <v>131</v>
      </c>
      <c r="C48" s="38" t="s">
        <v>132</v>
      </c>
      <c r="D48" s="42">
        <v>800</v>
      </c>
      <c r="E48" s="38" t="s">
        <v>11</v>
      </c>
      <c r="F48" s="42" t="s">
        <v>80</v>
      </c>
      <c r="G48" s="173">
        <v>41942</v>
      </c>
      <c r="H48" s="38" t="s">
        <v>128</v>
      </c>
      <c r="I48" s="136"/>
      <c r="J48" s="137"/>
      <c r="K48" s="137"/>
      <c r="L48" s="138"/>
      <c r="M48" s="138"/>
      <c r="N48" s="138"/>
      <c r="O48" s="139"/>
      <c r="P48" s="137"/>
      <c r="Q48" s="137"/>
      <c r="R48" s="137"/>
      <c r="S48" s="137"/>
      <c r="T48" s="140"/>
    </row>
    <row r="49" spans="1:20" ht="55.15" customHeight="1">
      <c r="A49" s="172" t="s">
        <v>378</v>
      </c>
      <c r="B49" s="38" t="s">
        <v>129</v>
      </c>
      <c r="C49" s="38" t="s">
        <v>130</v>
      </c>
      <c r="D49" s="178">
        <v>1500</v>
      </c>
      <c r="E49" s="38" t="s">
        <v>11</v>
      </c>
      <c r="F49" s="42" t="s">
        <v>80</v>
      </c>
      <c r="G49" s="173">
        <v>41942</v>
      </c>
      <c r="H49" s="38" t="s">
        <v>128</v>
      </c>
      <c r="I49" s="136"/>
      <c r="J49" s="137"/>
      <c r="K49" s="137"/>
      <c r="L49" s="138"/>
      <c r="M49" s="138"/>
      <c r="N49" s="138"/>
      <c r="O49" s="139"/>
      <c r="P49" s="137"/>
      <c r="Q49" s="137"/>
      <c r="R49" s="137"/>
      <c r="S49" s="137"/>
      <c r="T49" s="140"/>
    </row>
    <row r="50" spans="1:20" ht="31.9" customHeight="1">
      <c r="A50" s="174" t="s">
        <v>379</v>
      </c>
      <c r="B50" s="189" t="s">
        <v>406</v>
      </c>
      <c r="C50" s="189" t="s">
        <v>407</v>
      </c>
      <c r="D50" s="190">
        <v>15000</v>
      </c>
      <c r="E50" s="38" t="s">
        <v>11</v>
      </c>
      <c r="F50" s="190" t="s">
        <v>71</v>
      </c>
      <c r="G50" s="15">
        <v>7</v>
      </c>
      <c r="H50" s="15" t="s">
        <v>172</v>
      </c>
      <c r="I50" s="136"/>
      <c r="J50" s="137"/>
      <c r="K50" s="137"/>
      <c r="L50" s="138"/>
      <c r="M50" s="138"/>
      <c r="N50" s="138"/>
      <c r="O50" s="139"/>
      <c r="P50" s="137"/>
      <c r="Q50" s="137"/>
      <c r="R50" s="137"/>
      <c r="S50" s="137"/>
      <c r="T50" s="140"/>
    </row>
    <row r="51" spans="1:20" ht="30.75" customHeight="1">
      <c r="A51" s="172" t="s">
        <v>380</v>
      </c>
      <c r="B51" s="228" t="s">
        <v>413</v>
      </c>
      <c r="C51" s="228" t="s">
        <v>414</v>
      </c>
      <c r="D51" s="183">
        <v>70</v>
      </c>
      <c r="E51" s="39" t="s">
        <v>11</v>
      </c>
      <c r="F51" s="184" t="s">
        <v>13</v>
      </c>
      <c r="G51" s="236">
        <v>41820</v>
      </c>
      <c r="H51" s="15"/>
      <c r="I51" s="136"/>
      <c r="J51" s="137"/>
      <c r="K51" s="137"/>
      <c r="L51" s="138"/>
      <c r="M51" s="138"/>
      <c r="N51" s="138"/>
      <c r="O51" s="139"/>
      <c r="P51" s="137"/>
      <c r="Q51" s="137"/>
      <c r="R51" s="137"/>
      <c r="S51" s="137"/>
      <c r="T51" s="140"/>
    </row>
    <row r="52" spans="1:20" ht="30" customHeight="1">
      <c r="A52" s="174" t="s">
        <v>420</v>
      </c>
      <c r="B52" s="17" t="s">
        <v>416</v>
      </c>
      <c r="C52" s="17" t="s">
        <v>415</v>
      </c>
      <c r="D52" s="235">
        <v>200</v>
      </c>
      <c r="E52" s="39" t="s">
        <v>11</v>
      </c>
      <c r="F52" s="235" t="s">
        <v>13</v>
      </c>
      <c r="G52" s="236">
        <v>41820</v>
      </c>
      <c r="H52" s="17"/>
      <c r="I52" s="136"/>
      <c r="J52" s="137"/>
      <c r="K52" s="137"/>
      <c r="L52" s="138"/>
      <c r="M52" s="138"/>
      <c r="N52" s="138"/>
      <c r="O52" s="139"/>
      <c r="P52" s="137"/>
      <c r="Q52" s="137"/>
      <c r="R52" s="137"/>
      <c r="S52" s="137"/>
      <c r="T52" s="140"/>
    </row>
    <row r="53" spans="1:20" ht="30" customHeight="1">
      <c r="A53" s="172" t="s">
        <v>421</v>
      </c>
      <c r="B53" s="233" t="s">
        <v>423</v>
      </c>
      <c r="C53" s="233" t="s">
        <v>465</v>
      </c>
      <c r="D53" s="235">
        <v>4000</v>
      </c>
      <c r="E53" s="39" t="s">
        <v>11</v>
      </c>
      <c r="F53" s="235" t="s">
        <v>466</v>
      </c>
      <c r="G53" s="235">
        <v>1</v>
      </c>
      <c r="H53" s="17" t="s">
        <v>422</v>
      </c>
      <c r="I53" s="136"/>
      <c r="J53" s="137"/>
      <c r="K53" s="137"/>
      <c r="L53" s="138"/>
      <c r="M53" s="138"/>
      <c r="N53" s="138"/>
      <c r="O53" s="139"/>
      <c r="P53" s="137"/>
      <c r="Q53" s="137"/>
      <c r="R53" s="137"/>
      <c r="S53" s="137"/>
      <c r="T53" s="140"/>
    </row>
    <row r="54" spans="1:20" s="157" customFormat="1" ht="34.15" customHeight="1">
      <c r="A54" s="34" t="s">
        <v>424</v>
      </c>
      <c r="B54" s="316" t="s">
        <v>468</v>
      </c>
      <c r="C54" s="316" t="s">
        <v>636</v>
      </c>
      <c r="D54" s="317">
        <v>8600</v>
      </c>
      <c r="E54" s="318" t="s">
        <v>11</v>
      </c>
      <c r="F54" s="319" t="s">
        <v>279</v>
      </c>
      <c r="G54" s="320" t="s">
        <v>625</v>
      </c>
      <c r="H54" s="316" t="s">
        <v>626</v>
      </c>
      <c r="I54" s="151"/>
      <c r="J54" s="151"/>
      <c r="K54" s="151"/>
      <c r="L54" s="151"/>
      <c r="M54" s="151"/>
      <c r="N54" s="151"/>
      <c r="O54" s="160"/>
      <c r="P54" s="151"/>
      <c r="Q54" s="151"/>
      <c r="R54" s="151"/>
      <c r="S54" s="151"/>
      <c r="T54" s="156"/>
    </row>
    <row r="55" spans="1:20" s="157" customFormat="1" ht="28.9" customHeight="1">
      <c r="A55" s="38" t="s">
        <v>470</v>
      </c>
      <c r="B55" s="38" t="s">
        <v>468</v>
      </c>
      <c r="C55" s="237" t="s">
        <v>471</v>
      </c>
      <c r="D55" s="42">
        <v>2000</v>
      </c>
      <c r="E55" s="38" t="s">
        <v>11</v>
      </c>
      <c r="F55" s="42" t="s">
        <v>80</v>
      </c>
      <c r="G55" s="196" t="s">
        <v>277</v>
      </c>
      <c r="H55" s="38"/>
      <c r="I55" s="151"/>
      <c r="J55" s="151"/>
      <c r="K55" s="151"/>
      <c r="L55" s="151"/>
      <c r="M55" s="151"/>
      <c r="N55" s="151"/>
      <c r="O55" s="160"/>
      <c r="P55" s="151"/>
      <c r="Q55" s="151"/>
      <c r="R55" s="151"/>
      <c r="S55" s="151"/>
      <c r="T55" s="156"/>
    </row>
    <row r="56" spans="1:20" s="157" customFormat="1" ht="34.15" customHeight="1">
      <c r="A56" s="38" t="s">
        <v>486</v>
      </c>
      <c r="B56" s="38" t="s">
        <v>10</v>
      </c>
      <c r="C56" s="237"/>
      <c r="D56" s="42">
        <v>7191</v>
      </c>
      <c r="E56" s="38" t="s">
        <v>11</v>
      </c>
      <c r="F56" s="42" t="s">
        <v>13</v>
      </c>
      <c r="G56" s="196">
        <v>5</v>
      </c>
      <c r="H56" s="38" t="s">
        <v>202</v>
      </c>
      <c r="I56" s="151"/>
      <c r="J56" s="151"/>
      <c r="K56" s="151"/>
      <c r="L56" s="151"/>
      <c r="M56" s="151"/>
      <c r="N56" s="151"/>
      <c r="O56" s="160"/>
      <c r="P56" s="151"/>
      <c r="Q56" s="151"/>
      <c r="R56" s="151"/>
      <c r="S56" s="151"/>
      <c r="T56" s="156"/>
    </row>
    <row r="57" spans="1:20" s="157" customFormat="1" ht="34.15" customHeight="1">
      <c r="A57" s="38" t="s">
        <v>487</v>
      </c>
      <c r="B57" s="38" t="s">
        <v>488</v>
      </c>
      <c r="C57" s="237" t="s">
        <v>489</v>
      </c>
      <c r="D57" s="42">
        <v>840</v>
      </c>
      <c r="E57" s="38" t="s">
        <v>11</v>
      </c>
      <c r="F57" s="42" t="s">
        <v>13</v>
      </c>
      <c r="G57" s="264">
        <v>41848</v>
      </c>
      <c r="H57" s="38"/>
      <c r="I57" s="151"/>
      <c r="J57" s="151"/>
      <c r="K57" s="151"/>
      <c r="L57" s="151"/>
      <c r="M57" s="151"/>
      <c r="N57" s="151"/>
      <c r="O57" s="160"/>
      <c r="P57" s="151"/>
      <c r="Q57" s="151"/>
      <c r="R57" s="151"/>
      <c r="S57" s="151"/>
      <c r="T57" s="156"/>
    </row>
    <row r="58" spans="1:20" s="157" customFormat="1" ht="29.45" customHeight="1">
      <c r="A58" s="38" t="s">
        <v>491</v>
      </c>
      <c r="B58" s="267" t="s">
        <v>493</v>
      </c>
      <c r="C58" s="267" t="s">
        <v>494</v>
      </c>
      <c r="D58" s="268">
        <v>60</v>
      </c>
      <c r="E58" s="271" t="s">
        <v>11</v>
      </c>
      <c r="F58" s="269" t="s">
        <v>80</v>
      </c>
      <c r="G58" s="283" t="s">
        <v>155</v>
      </c>
      <c r="H58" s="270"/>
      <c r="I58" s="151"/>
      <c r="J58" s="151"/>
      <c r="K58" s="151"/>
      <c r="L58" s="151"/>
      <c r="M58" s="151"/>
      <c r="N58" s="151"/>
      <c r="O58" s="160"/>
      <c r="P58" s="151"/>
      <c r="Q58" s="151"/>
      <c r="R58" s="151"/>
      <c r="S58" s="151"/>
      <c r="T58" s="156"/>
    </row>
    <row r="59" spans="1:20" s="157" customFormat="1" ht="17.45" customHeight="1">
      <c r="A59" s="174" t="s">
        <v>495</v>
      </c>
      <c r="B59" s="51" t="s">
        <v>529</v>
      </c>
      <c r="C59" s="51" t="s">
        <v>530</v>
      </c>
      <c r="D59" s="47" t="s">
        <v>531</v>
      </c>
      <c r="E59" s="42" t="s">
        <v>11</v>
      </c>
      <c r="F59" s="42" t="s">
        <v>80</v>
      </c>
      <c r="G59" s="179">
        <v>41882</v>
      </c>
      <c r="H59" s="42"/>
      <c r="I59" s="151"/>
      <c r="J59" s="151"/>
      <c r="K59" s="151"/>
      <c r="L59" s="151"/>
      <c r="M59" s="151"/>
      <c r="N59" s="151"/>
      <c r="O59" s="160"/>
      <c r="P59" s="151"/>
      <c r="Q59" s="151"/>
      <c r="R59" s="151"/>
      <c r="S59" s="151"/>
      <c r="T59" s="156"/>
    </row>
    <row r="60" spans="1:20" s="157" customFormat="1" ht="17.45" customHeight="1">
      <c r="A60" s="174" t="s">
        <v>528</v>
      </c>
      <c r="B60" s="51" t="s">
        <v>538</v>
      </c>
      <c r="C60" s="51" t="s">
        <v>539</v>
      </c>
      <c r="D60" s="47" t="s">
        <v>540</v>
      </c>
      <c r="E60" s="42" t="s">
        <v>11</v>
      </c>
      <c r="F60" s="42" t="s">
        <v>541</v>
      </c>
      <c r="G60" s="179">
        <v>42004</v>
      </c>
      <c r="H60" s="194"/>
      <c r="I60" s="151"/>
      <c r="J60" s="151"/>
      <c r="K60" s="151"/>
      <c r="L60" s="151"/>
      <c r="M60" s="151"/>
      <c r="N60" s="151"/>
      <c r="O60" s="160"/>
      <c r="P60" s="151"/>
      <c r="Q60" s="151"/>
      <c r="R60" s="151"/>
      <c r="S60" s="151"/>
      <c r="T60" s="156"/>
    </row>
    <row r="61" spans="1:20" s="135" customFormat="1" ht="15.6" customHeight="1">
      <c r="A61" s="174" t="s">
        <v>542</v>
      </c>
      <c r="B61" s="23" t="s">
        <v>543</v>
      </c>
      <c r="C61" s="23" t="s">
        <v>544</v>
      </c>
      <c r="D61" s="15">
        <v>1800</v>
      </c>
      <c r="E61" s="23" t="s">
        <v>11</v>
      </c>
      <c r="F61" s="15" t="s">
        <v>80</v>
      </c>
      <c r="G61" s="179">
        <v>41912</v>
      </c>
      <c r="H61" s="194"/>
      <c r="I61" s="148"/>
      <c r="J61" s="148"/>
      <c r="K61" s="148"/>
      <c r="L61" s="148"/>
      <c r="M61" s="148"/>
      <c r="N61" s="148"/>
      <c r="O61" s="149"/>
      <c r="P61" s="148"/>
      <c r="Q61" s="148"/>
      <c r="R61" s="148"/>
      <c r="S61" s="148"/>
      <c r="T61" s="150"/>
    </row>
    <row r="62" spans="1:20" s="157" customFormat="1" ht="18.6" customHeight="1">
      <c r="A62" s="308" t="s">
        <v>545</v>
      </c>
      <c r="B62" s="278" t="s">
        <v>546</v>
      </c>
      <c r="C62" s="279" t="s">
        <v>634</v>
      </c>
      <c r="D62" s="133">
        <v>1300</v>
      </c>
      <c r="E62" s="279" t="s">
        <v>11</v>
      </c>
      <c r="F62" s="133" t="s">
        <v>635</v>
      </c>
      <c r="G62" s="224">
        <v>41996</v>
      </c>
      <c r="H62" s="133"/>
      <c r="I62" s="151"/>
      <c r="J62" s="151"/>
      <c r="K62" s="151"/>
      <c r="L62" s="151"/>
      <c r="M62" s="151"/>
      <c r="N62" s="151"/>
      <c r="O62" s="155"/>
      <c r="P62" s="151"/>
      <c r="Q62" s="151"/>
      <c r="R62" s="151"/>
      <c r="S62" s="151"/>
      <c r="T62" s="156"/>
    </row>
    <row r="63" spans="1:20" s="157" customFormat="1" ht="47.25">
      <c r="A63" s="174" t="s">
        <v>547</v>
      </c>
      <c r="B63" s="286" t="s">
        <v>549</v>
      </c>
      <c r="C63" s="286" t="s">
        <v>550</v>
      </c>
      <c r="D63" s="285">
        <v>6000</v>
      </c>
      <c r="E63" s="42" t="s">
        <v>11</v>
      </c>
      <c r="F63" s="285" t="s">
        <v>80</v>
      </c>
      <c r="G63" s="179">
        <v>41944</v>
      </c>
      <c r="H63" s="42"/>
      <c r="I63" s="151"/>
      <c r="J63" s="151"/>
      <c r="K63" s="151"/>
      <c r="L63" s="151"/>
      <c r="M63" s="151"/>
      <c r="N63" s="151"/>
      <c r="O63" s="155"/>
      <c r="P63" s="151"/>
      <c r="Q63" s="151"/>
      <c r="R63" s="151"/>
      <c r="S63" s="151"/>
      <c r="T63" s="156"/>
    </row>
    <row r="64" spans="1:20" s="157" customFormat="1" ht="30">
      <c r="A64" s="174" t="s">
        <v>548</v>
      </c>
      <c r="B64" s="51" t="s">
        <v>551</v>
      </c>
      <c r="C64" s="51" t="s">
        <v>552</v>
      </c>
      <c r="D64" s="42">
        <v>7190</v>
      </c>
      <c r="E64" s="42" t="s">
        <v>11</v>
      </c>
      <c r="F64" s="42" t="s">
        <v>80</v>
      </c>
      <c r="G64" s="179">
        <v>41958</v>
      </c>
      <c r="H64" s="42"/>
      <c r="I64" s="151"/>
      <c r="J64" s="151"/>
      <c r="K64" s="151"/>
      <c r="L64" s="151"/>
      <c r="M64" s="151"/>
      <c r="N64" s="151"/>
      <c r="O64" s="155"/>
      <c r="P64" s="151"/>
      <c r="Q64" s="151"/>
      <c r="R64" s="151"/>
      <c r="S64" s="151"/>
      <c r="T64" s="156"/>
    </row>
    <row r="65" spans="1:20" s="157" customFormat="1" ht="45">
      <c r="A65" s="293" t="s">
        <v>562</v>
      </c>
      <c r="B65" s="294" t="s">
        <v>563</v>
      </c>
      <c r="C65" s="51" t="s">
        <v>564</v>
      </c>
      <c r="D65" s="42">
        <v>650</v>
      </c>
      <c r="E65" s="38" t="s">
        <v>11</v>
      </c>
      <c r="F65" s="51" t="s">
        <v>80</v>
      </c>
      <c r="G65" s="295">
        <v>41927</v>
      </c>
      <c r="H65" s="51" t="s">
        <v>565</v>
      </c>
      <c r="I65" s="151"/>
      <c r="J65" s="151"/>
      <c r="K65" s="151"/>
      <c r="L65" s="151"/>
      <c r="M65" s="151"/>
      <c r="N65" s="151"/>
      <c r="O65" s="155"/>
      <c r="P65" s="151"/>
      <c r="Q65" s="151"/>
      <c r="R65" s="151"/>
      <c r="S65" s="151"/>
      <c r="T65" s="156"/>
    </row>
    <row r="66" spans="1:20" s="157" customFormat="1" ht="45">
      <c r="A66" s="293" t="s">
        <v>566</v>
      </c>
      <c r="B66" s="238" t="s">
        <v>567</v>
      </c>
      <c r="C66" s="238" t="s">
        <v>568</v>
      </c>
      <c r="D66" s="242" t="s">
        <v>569</v>
      </c>
      <c r="E66" s="38" t="s">
        <v>11</v>
      </c>
      <c r="F66" s="238" t="s">
        <v>80</v>
      </c>
      <c r="G66" s="295">
        <v>41927</v>
      </c>
      <c r="H66" s="51" t="s">
        <v>565</v>
      </c>
      <c r="I66" s="151"/>
      <c r="J66" s="151"/>
      <c r="K66" s="151"/>
      <c r="L66" s="151"/>
      <c r="M66" s="151"/>
      <c r="N66" s="151"/>
      <c r="O66" s="155"/>
      <c r="P66" s="151"/>
      <c r="Q66" s="151"/>
      <c r="R66" s="151"/>
      <c r="S66" s="151"/>
      <c r="T66" s="156"/>
    </row>
    <row r="67" spans="1:20" s="157" customFormat="1" ht="45">
      <c r="A67" s="293" t="s">
        <v>570</v>
      </c>
      <c r="B67" s="55" t="s">
        <v>571</v>
      </c>
      <c r="C67" s="238" t="s">
        <v>572</v>
      </c>
      <c r="D67" s="242" t="s">
        <v>573</v>
      </c>
      <c r="E67" s="38" t="s">
        <v>11</v>
      </c>
      <c r="F67" s="238" t="s">
        <v>80</v>
      </c>
      <c r="G67" s="295">
        <v>41927</v>
      </c>
      <c r="H67" s="51" t="s">
        <v>565</v>
      </c>
      <c r="I67" s="151"/>
      <c r="J67" s="151"/>
      <c r="K67" s="151"/>
      <c r="L67" s="151"/>
      <c r="M67" s="151"/>
      <c r="N67" s="151"/>
      <c r="O67" s="155"/>
      <c r="P67" s="151"/>
      <c r="Q67" s="151"/>
      <c r="R67" s="151"/>
      <c r="S67" s="151"/>
      <c r="T67" s="156"/>
    </row>
    <row r="68" spans="1:20" s="157" customFormat="1" ht="45">
      <c r="A68" s="174" t="s">
        <v>574</v>
      </c>
      <c r="B68" s="55" t="s">
        <v>575</v>
      </c>
      <c r="C68" s="238" t="s">
        <v>576</v>
      </c>
      <c r="D68" s="242" t="s">
        <v>577</v>
      </c>
      <c r="E68" s="38" t="s">
        <v>11</v>
      </c>
      <c r="F68" s="238" t="s">
        <v>80</v>
      </c>
      <c r="G68" s="295">
        <v>41927</v>
      </c>
      <c r="H68" s="51" t="s">
        <v>565</v>
      </c>
      <c r="I68" s="151"/>
      <c r="J68" s="151"/>
      <c r="K68" s="151"/>
      <c r="L68" s="151"/>
      <c r="M68" s="151"/>
      <c r="N68" s="151"/>
      <c r="O68" s="155"/>
      <c r="P68" s="151"/>
      <c r="Q68" s="151"/>
      <c r="R68" s="151"/>
      <c r="S68" s="151"/>
      <c r="T68" s="156"/>
    </row>
    <row r="69" spans="1:20" s="157" customFormat="1" ht="30">
      <c r="A69" s="293" t="s">
        <v>581</v>
      </c>
      <c r="B69" s="39" t="s">
        <v>355</v>
      </c>
      <c r="C69" s="39" t="s">
        <v>585</v>
      </c>
      <c r="D69" s="178">
        <v>7000</v>
      </c>
      <c r="E69" s="38" t="s">
        <v>11</v>
      </c>
      <c r="F69" s="47" t="s">
        <v>80</v>
      </c>
      <c r="G69" s="179">
        <v>41983</v>
      </c>
      <c r="H69" s="38" t="s">
        <v>586</v>
      </c>
      <c r="I69" s="151"/>
      <c r="J69" s="151"/>
      <c r="K69" s="151"/>
      <c r="L69" s="151"/>
      <c r="M69" s="151"/>
      <c r="N69" s="151"/>
      <c r="O69" s="155"/>
      <c r="P69" s="151"/>
      <c r="Q69" s="151"/>
      <c r="R69" s="151"/>
      <c r="S69" s="151"/>
      <c r="T69" s="156"/>
    </row>
    <row r="70" spans="1:20" s="157" customFormat="1" ht="30">
      <c r="A70" s="293" t="s">
        <v>582</v>
      </c>
      <c r="B70" s="39" t="s">
        <v>355</v>
      </c>
      <c r="C70" s="39" t="s">
        <v>587</v>
      </c>
      <c r="D70" s="297">
        <v>3000</v>
      </c>
      <c r="E70" s="38" t="s">
        <v>11</v>
      </c>
      <c r="F70" s="47" t="s">
        <v>588</v>
      </c>
      <c r="G70" s="179">
        <v>41983</v>
      </c>
      <c r="H70" s="51" t="s">
        <v>179</v>
      </c>
      <c r="I70" s="151"/>
      <c r="J70" s="151"/>
      <c r="K70" s="151"/>
      <c r="L70" s="151"/>
      <c r="M70" s="151"/>
      <c r="N70" s="151"/>
      <c r="O70" s="155"/>
      <c r="P70" s="151"/>
      <c r="Q70" s="151"/>
      <c r="R70" s="151"/>
      <c r="S70" s="151"/>
      <c r="T70" s="156"/>
    </row>
    <row r="71" spans="1:20" s="157" customFormat="1" ht="30">
      <c r="A71" s="174" t="s">
        <v>583</v>
      </c>
      <c r="B71" s="55" t="s">
        <v>589</v>
      </c>
      <c r="C71" s="238" t="s">
        <v>590</v>
      </c>
      <c r="D71" s="297">
        <v>150</v>
      </c>
      <c r="E71" s="38" t="s">
        <v>11</v>
      </c>
      <c r="F71" s="242" t="s">
        <v>80</v>
      </c>
      <c r="G71" s="179">
        <v>41983</v>
      </c>
      <c r="H71" s="51"/>
      <c r="I71" s="151"/>
      <c r="J71" s="151"/>
      <c r="K71" s="151"/>
      <c r="L71" s="151"/>
      <c r="M71" s="151"/>
      <c r="N71" s="151"/>
      <c r="O71" s="155"/>
      <c r="P71" s="151"/>
      <c r="Q71" s="151"/>
      <c r="R71" s="151"/>
      <c r="S71" s="151"/>
      <c r="T71" s="156"/>
    </row>
    <row r="72" spans="1:20" s="157" customFormat="1" ht="45">
      <c r="A72" s="174" t="s">
        <v>584</v>
      </c>
      <c r="B72" s="55" t="s">
        <v>599</v>
      </c>
      <c r="C72" s="238" t="s">
        <v>600</v>
      </c>
      <c r="D72" s="297">
        <v>527</v>
      </c>
      <c r="E72" s="38" t="s">
        <v>11</v>
      </c>
      <c r="F72" s="242" t="s">
        <v>541</v>
      </c>
      <c r="G72" s="179">
        <v>41937</v>
      </c>
      <c r="H72" s="51" t="s">
        <v>565</v>
      </c>
      <c r="I72" s="151"/>
      <c r="J72" s="151"/>
      <c r="K72" s="151"/>
      <c r="L72" s="151"/>
      <c r="M72" s="151"/>
      <c r="N72" s="151"/>
      <c r="O72" s="155"/>
      <c r="P72" s="151"/>
      <c r="Q72" s="151"/>
      <c r="R72" s="151"/>
      <c r="S72" s="151"/>
      <c r="T72" s="156"/>
    </row>
    <row r="73" spans="1:20" s="157" customFormat="1" ht="30.6" customHeight="1">
      <c r="A73" s="38" t="s">
        <v>598</v>
      </c>
      <c r="B73" s="302" t="s">
        <v>321</v>
      </c>
      <c r="C73" s="302" t="s">
        <v>351</v>
      </c>
      <c r="D73" s="303">
        <v>2384</v>
      </c>
      <c r="E73" s="304" t="s">
        <v>11</v>
      </c>
      <c r="F73" s="305" t="s">
        <v>22</v>
      </c>
      <c r="G73" s="306" t="s">
        <v>277</v>
      </c>
      <c r="H73" s="302"/>
      <c r="I73" s="151"/>
      <c r="J73" s="151"/>
      <c r="K73" s="151"/>
      <c r="L73" s="151"/>
      <c r="M73" s="151"/>
      <c r="N73" s="151"/>
      <c r="O73" s="155"/>
      <c r="P73" s="151"/>
      <c r="Q73" s="151"/>
      <c r="R73" s="151"/>
      <c r="S73" s="151"/>
      <c r="T73" s="156"/>
    </row>
    <row r="74" spans="1:20" s="157" customFormat="1" ht="30.6" customHeight="1">
      <c r="A74" s="38" t="s">
        <v>608</v>
      </c>
      <c r="B74" s="302" t="s">
        <v>321</v>
      </c>
      <c r="C74" s="302" t="s">
        <v>351</v>
      </c>
      <c r="D74" s="303">
        <v>3177</v>
      </c>
      <c r="E74" s="304" t="s">
        <v>11</v>
      </c>
      <c r="F74" s="305" t="s">
        <v>22</v>
      </c>
      <c r="G74" s="306" t="s">
        <v>474</v>
      </c>
      <c r="H74" s="302"/>
      <c r="I74" s="151"/>
      <c r="J74" s="151"/>
      <c r="K74" s="151"/>
      <c r="L74" s="151"/>
      <c r="M74" s="151"/>
      <c r="N74" s="151"/>
      <c r="O74" s="155"/>
      <c r="P74" s="151"/>
      <c r="Q74" s="151"/>
      <c r="R74" s="151"/>
      <c r="S74" s="151"/>
      <c r="T74" s="156"/>
    </row>
    <row r="75" spans="1:20" s="157" customFormat="1" ht="14.45" customHeight="1">
      <c r="A75" s="34" t="s">
        <v>618</v>
      </c>
      <c r="B75" s="321" t="s">
        <v>619</v>
      </c>
      <c r="C75" s="316" t="s">
        <v>620</v>
      </c>
      <c r="D75" s="322">
        <v>10620</v>
      </c>
      <c r="E75" s="318" t="s">
        <v>627</v>
      </c>
      <c r="F75" s="319" t="s">
        <v>22</v>
      </c>
      <c r="G75" s="320">
        <v>1</v>
      </c>
      <c r="H75" s="316"/>
      <c r="I75" s="151"/>
      <c r="J75" s="151"/>
      <c r="K75" s="151"/>
      <c r="L75" s="151"/>
      <c r="M75" s="151"/>
      <c r="N75" s="151"/>
      <c r="O75" s="155"/>
      <c r="P75" s="151"/>
      <c r="Q75" s="151"/>
      <c r="R75" s="151"/>
      <c r="S75" s="151"/>
      <c r="T75" s="156"/>
    </row>
    <row r="76" spans="1:20" s="131" customFormat="1" ht="31.15" customHeight="1">
      <c r="A76" s="34" t="s">
        <v>621</v>
      </c>
      <c r="B76" s="333" t="s">
        <v>628</v>
      </c>
      <c r="C76" s="316" t="s">
        <v>637</v>
      </c>
      <c r="D76" s="334">
        <v>71</v>
      </c>
      <c r="E76" s="318" t="s">
        <v>11</v>
      </c>
      <c r="F76" s="335" t="s">
        <v>22</v>
      </c>
      <c r="G76" s="320" t="s">
        <v>629</v>
      </c>
      <c r="H76" s="333"/>
      <c r="I76" s="138"/>
      <c r="J76" s="138"/>
      <c r="K76" s="138"/>
      <c r="L76" s="138"/>
      <c r="M76" s="138"/>
      <c r="N76" s="138"/>
      <c r="O76" s="158"/>
      <c r="P76" s="138"/>
      <c r="Q76" s="138"/>
      <c r="R76" s="138"/>
      <c r="S76" s="138"/>
      <c r="T76" s="159"/>
    </row>
    <row r="77" spans="1:20" s="131" customFormat="1" ht="31.15" customHeight="1">
      <c r="A77" s="336" t="s">
        <v>630</v>
      </c>
      <c r="B77" s="337" t="s">
        <v>639</v>
      </c>
      <c r="C77" s="338" t="s">
        <v>640</v>
      </c>
      <c r="D77" s="339">
        <v>550</v>
      </c>
      <c r="E77" s="340" t="s">
        <v>627</v>
      </c>
      <c r="F77" s="341" t="s">
        <v>22</v>
      </c>
      <c r="G77" s="342" t="s">
        <v>641</v>
      </c>
      <c r="H77" s="343"/>
      <c r="I77" s="138"/>
      <c r="J77" s="138"/>
      <c r="K77" s="138"/>
      <c r="L77" s="138"/>
      <c r="M77" s="138"/>
      <c r="N77" s="138"/>
      <c r="O77" s="158"/>
      <c r="P77" s="138"/>
      <c r="Q77" s="138"/>
      <c r="R77" s="138"/>
      <c r="S77" s="138"/>
      <c r="T77" s="159"/>
    </row>
    <row r="78" spans="1:20" s="131" customFormat="1" ht="31.15" customHeight="1">
      <c r="A78" s="349" t="s">
        <v>642</v>
      </c>
      <c r="B78" s="351" t="s">
        <v>643</v>
      </c>
      <c r="C78" s="350" t="s">
        <v>644</v>
      </c>
      <c r="D78" s="344">
        <f>1900*2</f>
        <v>3800</v>
      </c>
      <c r="E78" s="345" t="s">
        <v>11</v>
      </c>
      <c r="F78" s="346" t="s">
        <v>22</v>
      </c>
      <c r="G78" s="347">
        <v>41988</v>
      </c>
      <c r="H78" s="348"/>
      <c r="I78" s="138"/>
      <c r="J78" s="138"/>
      <c r="K78" s="138"/>
      <c r="L78" s="138"/>
      <c r="M78" s="138"/>
      <c r="N78" s="138"/>
      <c r="O78" s="158"/>
      <c r="P78" s="138"/>
      <c r="Q78" s="138"/>
      <c r="R78" s="138"/>
      <c r="S78" s="138"/>
      <c r="T78" s="159"/>
    </row>
    <row r="79" spans="1:20" s="131" customFormat="1" ht="31.15" customHeight="1">
      <c r="A79" s="51" t="s">
        <v>645</v>
      </c>
      <c r="B79" s="352" t="s">
        <v>647</v>
      </c>
      <c r="C79" s="357" t="s">
        <v>648</v>
      </c>
      <c r="D79" s="358">
        <v>900</v>
      </c>
      <c r="E79" s="357" t="s">
        <v>11</v>
      </c>
      <c r="F79" s="358" t="s">
        <v>649</v>
      </c>
      <c r="G79" s="359">
        <v>41996</v>
      </c>
      <c r="H79" s="358"/>
      <c r="I79" s="138"/>
      <c r="J79" s="138"/>
      <c r="K79" s="138"/>
      <c r="L79" s="138"/>
      <c r="M79" s="138"/>
      <c r="N79" s="138"/>
      <c r="O79" s="158"/>
      <c r="P79" s="138"/>
      <c r="Q79" s="138"/>
      <c r="R79" s="138"/>
      <c r="S79" s="138"/>
      <c r="T79" s="159"/>
    </row>
    <row r="80" spans="1:20" s="131" customFormat="1" ht="31.15" customHeight="1">
      <c r="A80" s="360" t="s">
        <v>650</v>
      </c>
      <c r="B80" s="352" t="s">
        <v>651</v>
      </c>
      <c r="C80" s="361" t="s">
        <v>652</v>
      </c>
      <c r="D80" s="353">
        <v>120</v>
      </c>
      <c r="E80" s="357" t="s">
        <v>11</v>
      </c>
      <c r="F80" s="358" t="s">
        <v>649</v>
      </c>
      <c r="G80" s="359">
        <v>41996</v>
      </c>
      <c r="H80" s="354"/>
      <c r="I80" s="138"/>
      <c r="J80" s="138"/>
      <c r="K80" s="138"/>
      <c r="L80" s="138"/>
      <c r="M80" s="138"/>
      <c r="N80" s="138"/>
      <c r="O80" s="158"/>
      <c r="P80" s="138"/>
      <c r="Q80" s="138"/>
      <c r="R80" s="138"/>
      <c r="S80" s="138"/>
      <c r="T80" s="159"/>
    </row>
    <row r="81" spans="1:20" s="131" customFormat="1" ht="31.15" customHeight="1">
      <c r="A81" s="51" t="s">
        <v>661</v>
      </c>
      <c r="B81" s="352" t="s">
        <v>654</v>
      </c>
      <c r="C81" s="361" t="s">
        <v>655</v>
      </c>
      <c r="D81" s="353">
        <v>3200</v>
      </c>
      <c r="E81" s="357" t="s">
        <v>11</v>
      </c>
      <c r="F81" s="358" t="s">
        <v>649</v>
      </c>
      <c r="G81" s="359">
        <v>41996</v>
      </c>
      <c r="H81" s="354"/>
      <c r="I81" s="138"/>
      <c r="J81" s="138"/>
      <c r="K81" s="138"/>
      <c r="L81" s="138"/>
      <c r="M81" s="138"/>
      <c r="N81" s="138"/>
      <c r="O81" s="158"/>
      <c r="P81" s="138"/>
      <c r="Q81" s="138"/>
      <c r="R81" s="138"/>
      <c r="S81" s="138"/>
      <c r="T81" s="159"/>
    </row>
    <row r="82" spans="1:20" s="131" customFormat="1" ht="31.15" customHeight="1">
      <c r="A82" s="360" t="s">
        <v>653</v>
      </c>
      <c r="B82" s="362" t="s">
        <v>657</v>
      </c>
      <c r="C82" s="361" t="s">
        <v>662</v>
      </c>
      <c r="D82" s="353">
        <v>2480</v>
      </c>
      <c r="E82" s="357" t="s">
        <v>11</v>
      </c>
      <c r="F82" s="358" t="s">
        <v>649</v>
      </c>
      <c r="G82" s="359">
        <v>42004</v>
      </c>
      <c r="H82" s="354"/>
      <c r="I82" s="138"/>
      <c r="J82" s="138"/>
      <c r="K82" s="138"/>
      <c r="L82" s="138"/>
      <c r="M82" s="138"/>
      <c r="N82" s="138"/>
      <c r="O82" s="158"/>
      <c r="P82" s="138"/>
      <c r="Q82" s="138"/>
      <c r="R82" s="138"/>
      <c r="S82" s="138"/>
      <c r="T82" s="159"/>
    </row>
    <row r="83" spans="1:20" s="131" customFormat="1" ht="31.15" customHeight="1">
      <c r="A83" s="51" t="s">
        <v>656</v>
      </c>
      <c r="B83" s="17" t="s">
        <v>355</v>
      </c>
      <c r="C83" s="355" t="s">
        <v>659</v>
      </c>
      <c r="D83" s="356">
        <v>100</v>
      </c>
      <c r="E83" s="357" t="s">
        <v>11</v>
      </c>
      <c r="F83" s="356" t="s">
        <v>22</v>
      </c>
      <c r="G83" s="363">
        <v>42004</v>
      </c>
      <c r="H83" s="355"/>
      <c r="I83" s="138"/>
      <c r="J83" s="138"/>
      <c r="K83" s="138"/>
      <c r="L83" s="138"/>
      <c r="M83" s="138"/>
      <c r="N83" s="138"/>
      <c r="O83" s="158"/>
      <c r="P83" s="138"/>
      <c r="Q83" s="138"/>
      <c r="R83" s="138"/>
      <c r="S83" s="138"/>
      <c r="T83" s="159"/>
    </row>
    <row r="84" spans="1:20" s="131" customFormat="1" ht="31.15" customHeight="1">
      <c r="A84" s="360" t="s">
        <v>658</v>
      </c>
      <c r="B84" s="17" t="s">
        <v>663</v>
      </c>
      <c r="C84" s="355" t="s">
        <v>664</v>
      </c>
      <c r="D84" s="356">
        <v>70</v>
      </c>
      <c r="E84" s="357" t="s">
        <v>11</v>
      </c>
      <c r="F84" s="356" t="s">
        <v>22</v>
      </c>
      <c r="G84" s="363">
        <v>42004</v>
      </c>
      <c r="H84" s="355"/>
      <c r="I84" s="138"/>
      <c r="J84" s="138"/>
      <c r="K84" s="138"/>
      <c r="L84" s="138"/>
      <c r="M84" s="138"/>
      <c r="N84" s="138"/>
      <c r="O84" s="158"/>
      <c r="P84" s="138"/>
      <c r="Q84" s="138"/>
      <c r="R84" s="138"/>
      <c r="S84" s="138"/>
      <c r="T84" s="159"/>
    </row>
    <row r="85" spans="1:20" s="131" customFormat="1" ht="15.6" customHeight="1">
      <c r="A85" s="38" t="s">
        <v>660</v>
      </c>
      <c r="B85" s="377" t="s">
        <v>408</v>
      </c>
      <c r="C85" s="377"/>
      <c r="D85" s="282">
        <f>SUM(D13+D14+D15+D16+D17+D18+D19+D20+D21+D22+D23+D24+D25+D26+D27+D28+D29+D30+D31+D32+D33+D34+D35+D36+D37+D38+D39+D40+D41+D42+D43+D44+D45+D46+D47+D48+D49+D50+D51+D52+D53+D54+D55+D56+D57+D58+D59+D60+D61+D62+D63+D64+D65+D66+D67+D68+D69+D70+D71+D72+D73+D74+D75+D76+D77+D78+D79+D80+D81+D82+D83+D84)</f>
        <v>301461</v>
      </c>
      <c r="E85" s="38"/>
      <c r="F85" s="38"/>
      <c r="G85" s="42"/>
      <c r="H85" s="38"/>
      <c r="I85" s="138"/>
      <c r="J85" s="138"/>
      <c r="K85" s="138"/>
      <c r="L85" s="138"/>
      <c r="M85" s="138"/>
      <c r="N85" s="138"/>
      <c r="O85" s="158"/>
      <c r="P85" s="138"/>
      <c r="Q85" s="138"/>
      <c r="R85" s="138"/>
      <c r="S85" s="138"/>
      <c r="T85" s="159"/>
    </row>
    <row r="86" spans="1:20" s="131" customFormat="1" ht="16.15" customHeight="1">
      <c r="A86" s="277" t="s">
        <v>501</v>
      </c>
      <c r="B86" s="378" t="s">
        <v>14</v>
      </c>
      <c r="C86" s="378"/>
      <c r="D86" s="378"/>
      <c r="E86" s="378"/>
      <c r="F86" s="378"/>
      <c r="G86" s="378"/>
      <c r="H86" s="378"/>
      <c r="I86" s="138"/>
      <c r="J86" s="138"/>
      <c r="K86" s="138"/>
      <c r="L86" s="138"/>
      <c r="M86" s="138"/>
      <c r="N86" s="138"/>
      <c r="O86" s="158"/>
      <c r="P86" s="138"/>
      <c r="Q86" s="138"/>
      <c r="R86" s="138"/>
      <c r="S86" s="138"/>
      <c r="T86" s="159"/>
    </row>
    <row r="87" spans="1:20" s="131" customFormat="1" ht="42.6" customHeight="1">
      <c r="A87" s="232" t="s">
        <v>403</v>
      </c>
      <c r="B87" s="191" t="s">
        <v>286</v>
      </c>
      <c r="C87" s="192"/>
      <c r="D87" s="259">
        <f>SUM(D96+D95+D94+D93+D92+D91+D90+D89+D88)</f>
        <v>29200</v>
      </c>
      <c r="E87" s="191"/>
      <c r="F87" s="191"/>
      <c r="G87" s="191"/>
      <c r="H87" s="191"/>
      <c r="I87" s="138"/>
      <c r="J87" s="138"/>
      <c r="K87" s="138"/>
      <c r="L87" s="138"/>
      <c r="M87" s="138"/>
      <c r="N87" s="138"/>
      <c r="O87" s="158"/>
      <c r="P87" s="138"/>
      <c r="Q87" s="138"/>
      <c r="R87" s="138"/>
      <c r="S87" s="138"/>
      <c r="T87" s="159"/>
    </row>
    <row r="88" spans="1:20" s="131" customFormat="1" ht="42.6" customHeight="1">
      <c r="A88" s="45" t="s">
        <v>426</v>
      </c>
      <c r="B88" s="38" t="s">
        <v>284</v>
      </c>
      <c r="C88" s="38" t="s">
        <v>278</v>
      </c>
      <c r="D88" s="42">
        <v>3000</v>
      </c>
      <c r="E88" s="38" t="s">
        <v>11</v>
      </c>
      <c r="F88" s="38" t="s">
        <v>118</v>
      </c>
      <c r="G88" s="173">
        <v>41993</v>
      </c>
      <c r="H88" s="38"/>
      <c r="I88" s="138"/>
      <c r="J88" s="138"/>
      <c r="K88" s="138"/>
      <c r="L88" s="138"/>
      <c r="M88" s="138"/>
      <c r="N88" s="138"/>
      <c r="O88" s="158"/>
      <c r="P88" s="138"/>
      <c r="Q88" s="138"/>
      <c r="R88" s="138"/>
      <c r="S88" s="138"/>
      <c r="T88" s="159"/>
    </row>
    <row r="89" spans="1:20" s="131" customFormat="1" ht="33" customHeight="1">
      <c r="A89" s="45" t="s">
        <v>427</v>
      </c>
      <c r="B89" s="38" t="s">
        <v>48</v>
      </c>
      <c r="C89" s="38" t="s">
        <v>49</v>
      </c>
      <c r="D89" s="42">
        <v>800</v>
      </c>
      <c r="E89" s="38" t="s">
        <v>11</v>
      </c>
      <c r="F89" s="179" t="s">
        <v>22</v>
      </c>
      <c r="G89" s="173">
        <v>41993</v>
      </c>
      <c r="H89" s="38"/>
      <c r="I89" s="138"/>
      <c r="J89" s="138"/>
      <c r="K89" s="138"/>
      <c r="L89" s="138"/>
      <c r="M89" s="138"/>
      <c r="N89" s="138"/>
      <c r="O89" s="158"/>
      <c r="P89" s="138"/>
      <c r="Q89" s="138"/>
      <c r="R89" s="138"/>
      <c r="S89" s="138"/>
      <c r="T89" s="159"/>
    </row>
    <row r="90" spans="1:20" s="131" customFormat="1" ht="63" customHeight="1">
      <c r="A90" s="45" t="s">
        <v>428</v>
      </c>
      <c r="B90" s="38" t="s">
        <v>46</v>
      </c>
      <c r="C90" s="38" t="s">
        <v>47</v>
      </c>
      <c r="D90" s="42">
        <v>500</v>
      </c>
      <c r="E90" s="38" t="s">
        <v>11</v>
      </c>
      <c r="F90" s="179" t="s">
        <v>80</v>
      </c>
      <c r="G90" s="173">
        <v>41932</v>
      </c>
      <c r="H90" s="38"/>
      <c r="I90" s="138"/>
      <c r="J90" s="138"/>
      <c r="K90" s="138"/>
      <c r="L90" s="138"/>
      <c r="M90" s="138"/>
      <c r="N90" s="138"/>
      <c r="O90" s="158"/>
      <c r="P90" s="138"/>
      <c r="Q90" s="138"/>
      <c r="R90" s="138"/>
      <c r="S90" s="138"/>
      <c r="T90" s="159"/>
    </row>
    <row r="91" spans="1:20" s="157" customFormat="1" ht="42" customHeight="1">
      <c r="A91" s="45" t="s">
        <v>429</v>
      </c>
      <c r="B91" s="38" t="s">
        <v>333</v>
      </c>
      <c r="C91" s="38" t="s">
        <v>209</v>
      </c>
      <c r="D91" s="42">
        <v>5000</v>
      </c>
      <c r="E91" s="38" t="s">
        <v>11</v>
      </c>
      <c r="F91" s="38" t="s">
        <v>71</v>
      </c>
      <c r="G91" s="222">
        <v>24</v>
      </c>
      <c r="H91" s="38" t="s">
        <v>409</v>
      </c>
      <c r="I91" s="151"/>
      <c r="J91" s="151"/>
      <c r="K91" s="151"/>
      <c r="L91" s="151"/>
      <c r="M91" s="151"/>
      <c r="N91" s="151"/>
      <c r="O91" s="160"/>
      <c r="P91" s="151"/>
      <c r="Q91" s="151"/>
      <c r="R91" s="151"/>
      <c r="S91" s="151"/>
      <c r="T91" s="156"/>
    </row>
    <row r="92" spans="1:20" s="131" customFormat="1" ht="55.9" customHeight="1">
      <c r="A92" s="45" t="s">
        <v>430</v>
      </c>
      <c r="B92" s="38" t="s">
        <v>43</v>
      </c>
      <c r="C92" s="38" t="s">
        <v>77</v>
      </c>
      <c r="D92" s="42">
        <v>5000</v>
      </c>
      <c r="E92" s="38" t="s">
        <v>11</v>
      </c>
      <c r="F92" s="38" t="s">
        <v>118</v>
      </c>
      <c r="G92" s="173">
        <v>41993</v>
      </c>
      <c r="H92" s="38"/>
      <c r="I92" s="138"/>
      <c r="J92" s="138"/>
      <c r="K92" s="138"/>
      <c r="L92" s="138"/>
      <c r="M92" s="138"/>
      <c r="N92" s="138"/>
      <c r="O92" s="158"/>
      <c r="P92" s="138"/>
      <c r="Q92" s="138"/>
      <c r="R92" s="138"/>
      <c r="S92" s="138"/>
      <c r="T92" s="159"/>
    </row>
    <row r="93" spans="1:20" s="131" customFormat="1" ht="44.45" customHeight="1">
      <c r="A93" s="45" t="s">
        <v>431</v>
      </c>
      <c r="B93" s="38" t="s">
        <v>238</v>
      </c>
      <c r="C93" s="38" t="s">
        <v>167</v>
      </c>
      <c r="D93" s="42">
        <v>400</v>
      </c>
      <c r="E93" s="38" t="s">
        <v>11</v>
      </c>
      <c r="F93" s="38" t="s">
        <v>118</v>
      </c>
      <c r="G93" s="173">
        <v>41993</v>
      </c>
      <c r="H93" s="141"/>
      <c r="I93" s="138"/>
      <c r="J93" s="138"/>
      <c r="K93" s="138"/>
      <c r="L93" s="138"/>
      <c r="M93" s="138"/>
      <c r="N93" s="138"/>
      <c r="O93" s="158"/>
      <c r="P93" s="138"/>
      <c r="Q93" s="138"/>
      <c r="R93" s="138"/>
      <c r="S93" s="138"/>
      <c r="T93" s="159"/>
    </row>
    <row r="94" spans="1:10" s="241" customFormat="1" ht="34.9" customHeight="1">
      <c r="A94" s="45" t="s">
        <v>432</v>
      </c>
      <c r="B94" s="38" t="s">
        <v>284</v>
      </c>
      <c r="C94" s="141" t="s">
        <v>425</v>
      </c>
      <c r="D94" s="255">
        <v>2500</v>
      </c>
      <c r="E94" s="141" t="s">
        <v>11</v>
      </c>
      <c r="F94" s="133" t="s">
        <v>13</v>
      </c>
      <c r="G94" s="133">
        <v>18</v>
      </c>
      <c r="H94" s="191"/>
      <c r="I94" s="239"/>
      <c r="J94" s="240"/>
    </row>
    <row r="95" spans="1:10" s="241" customFormat="1" ht="34.9" customHeight="1">
      <c r="A95" s="45" t="s">
        <v>591</v>
      </c>
      <c r="B95" s="38" t="s">
        <v>592</v>
      </c>
      <c r="C95" s="38" t="s">
        <v>593</v>
      </c>
      <c r="D95" s="42">
        <v>7000</v>
      </c>
      <c r="E95" s="38" t="s">
        <v>11</v>
      </c>
      <c r="F95" s="242" t="s">
        <v>80</v>
      </c>
      <c r="G95" s="179">
        <v>41993</v>
      </c>
      <c r="H95" s="38"/>
      <c r="I95" s="239"/>
      <c r="J95" s="240"/>
    </row>
    <row r="96" spans="1:20" s="131" customFormat="1" ht="19.9" customHeight="1">
      <c r="A96" s="301" t="s">
        <v>615</v>
      </c>
      <c r="B96" s="38" t="s">
        <v>333</v>
      </c>
      <c r="C96" s="307" t="s">
        <v>616</v>
      </c>
      <c r="D96" s="296">
        <v>5000</v>
      </c>
      <c r="E96" s="38" t="s">
        <v>11</v>
      </c>
      <c r="F96" s="242" t="s">
        <v>22</v>
      </c>
      <c r="G96" s="266">
        <v>24</v>
      </c>
      <c r="H96" s="42"/>
      <c r="I96" s="138"/>
      <c r="J96" s="138"/>
      <c r="K96" s="138"/>
      <c r="L96" s="138"/>
      <c r="M96" s="138"/>
      <c r="N96" s="138"/>
      <c r="O96" s="158"/>
      <c r="P96" s="138"/>
      <c r="Q96" s="138"/>
      <c r="R96" s="138"/>
      <c r="S96" s="138"/>
      <c r="T96" s="159"/>
    </row>
    <row r="97" spans="1:20" s="131" customFormat="1" ht="28.9" customHeight="1">
      <c r="A97" s="232" t="s">
        <v>404</v>
      </c>
      <c r="B97" s="191" t="s">
        <v>290</v>
      </c>
      <c r="C97" s="256"/>
      <c r="D97" s="259">
        <f>SUM(D98)</f>
        <v>1440</v>
      </c>
      <c r="E97" s="191"/>
      <c r="F97" s="191"/>
      <c r="G97" s="193"/>
      <c r="H97" s="191"/>
      <c r="I97" s="138"/>
      <c r="J97" s="138"/>
      <c r="K97" s="138"/>
      <c r="L97" s="138"/>
      <c r="M97" s="138"/>
      <c r="N97" s="138"/>
      <c r="O97" s="158"/>
      <c r="P97" s="138"/>
      <c r="Q97" s="138"/>
      <c r="R97" s="138"/>
      <c r="S97" s="138"/>
      <c r="T97" s="159"/>
    </row>
    <row r="98" spans="1:20" s="131" customFormat="1" ht="30.6" customHeight="1">
      <c r="A98" s="45" t="s">
        <v>433</v>
      </c>
      <c r="B98" s="238" t="s">
        <v>472</v>
      </c>
      <c r="C98" s="238" t="s">
        <v>473</v>
      </c>
      <c r="D98" s="253">
        <v>1440</v>
      </c>
      <c r="E98" s="238" t="s">
        <v>11</v>
      </c>
      <c r="F98" s="242" t="s">
        <v>13</v>
      </c>
      <c r="G98" s="242" t="s">
        <v>474</v>
      </c>
      <c r="H98" s="238"/>
      <c r="I98" s="138"/>
      <c r="J98" s="138"/>
      <c r="K98" s="138"/>
      <c r="L98" s="138"/>
      <c r="M98" s="138"/>
      <c r="N98" s="138"/>
      <c r="O98" s="158"/>
      <c r="P98" s="138"/>
      <c r="Q98" s="138"/>
      <c r="R98" s="138"/>
      <c r="S98" s="138"/>
      <c r="T98" s="159"/>
    </row>
    <row r="99" spans="1:20" s="157" customFormat="1" ht="28.15" customHeight="1">
      <c r="A99" s="234" t="s">
        <v>502</v>
      </c>
      <c r="B99" s="191" t="s">
        <v>300</v>
      </c>
      <c r="C99" s="192"/>
      <c r="D99" s="259">
        <f>SUM(D103+D102+D101+D100)</f>
        <v>16980</v>
      </c>
      <c r="E99" s="191"/>
      <c r="F99" s="193"/>
      <c r="G99" s="194"/>
      <c r="H99" s="195"/>
      <c r="I99" s="151"/>
      <c r="J99" s="151"/>
      <c r="K99" s="151"/>
      <c r="L99" s="151"/>
      <c r="M99" s="151"/>
      <c r="N99" s="151"/>
      <c r="O99" s="160"/>
      <c r="P99" s="151"/>
      <c r="Q99" s="151"/>
      <c r="R99" s="151"/>
      <c r="S99" s="151"/>
      <c r="T99" s="156"/>
    </row>
    <row r="100" spans="1:20" s="157" customFormat="1" ht="27.6" customHeight="1">
      <c r="A100" s="326" t="s">
        <v>434</v>
      </c>
      <c r="B100" s="327" t="s">
        <v>39</v>
      </c>
      <c r="C100" s="326" t="s">
        <v>40</v>
      </c>
      <c r="D100" s="323">
        <v>6000</v>
      </c>
      <c r="E100" s="323" t="s">
        <v>11</v>
      </c>
      <c r="F100" s="324" t="s">
        <v>411</v>
      </c>
      <c r="G100" s="328">
        <v>12</v>
      </c>
      <c r="H100" s="323" t="s">
        <v>202</v>
      </c>
      <c r="I100" s="151"/>
      <c r="J100" s="151"/>
      <c r="K100" s="151"/>
      <c r="L100" s="151"/>
      <c r="M100" s="151"/>
      <c r="N100" s="151"/>
      <c r="O100" s="160"/>
      <c r="P100" s="151"/>
      <c r="Q100" s="151"/>
      <c r="R100" s="151"/>
      <c r="S100" s="151"/>
      <c r="T100" s="156"/>
    </row>
    <row r="101" spans="1:20" s="131" customFormat="1" ht="48.6" customHeight="1">
      <c r="A101" s="308" t="s">
        <v>435</v>
      </c>
      <c r="B101" s="278" t="s">
        <v>622</v>
      </c>
      <c r="C101" s="279" t="s">
        <v>623</v>
      </c>
      <c r="D101" s="133">
        <v>2110</v>
      </c>
      <c r="E101" s="279" t="s">
        <v>11</v>
      </c>
      <c r="F101" s="133" t="s">
        <v>22</v>
      </c>
      <c r="G101" s="152">
        <v>12</v>
      </c>
      <c r="H101" s="133" t="s">
        <v>202</v>
      </c>
      <c r="I101" s="138"/>
      <c r="J101" s="138"/>
      <c r="K101" s="138"/>
      <c r="L101" s="138"/>
      <c r="M101" s="138"/>
      <c r="N101" s="138"/>
      <c r="O101" s="158"/>
      <c r="P101" s="138"/>
      <c r="Q101" s="138"/>
      <c r="R101" s="138"/>
      <c r="S101" s="138"/>
      <c r="T101" s="159"/>
    </row>
    <row r="102" spans="1:20" s="131" customFormat="1" ht="31.9" customHeight="1">
      <c r="A102" s="45" t="s">
        <v>436</v>
      </c>
      <c r="B102" s="38" t="s">
        <v>334</v>
      </c>
      <c r="C102" s="38" t="s">
        <v>609</v>
      </c>
      <c r="D102" s="42">
        <v>2870</v>
      </c>
      <c r="E102" s="38" t="s">
        <v>11</v>
      </c>
      <c r="F102" s="42" t="s">
        <v>22</v>
      </c>
      <c r="G102" s="196">
        <v>12</v>
      </c>
      <c r="H102" s="38"/>
      <c r="I102" s="138"/>
      <c r="J102" s="138"/>
      <c r="K102" s="138"/>
      <c r="L102" s="138"/>
      <c r="M102" s="138"/>
      <c r="N102" s="138"/>
      <c r="O102" s="158"/>
      <c r="P102" s="138"/>
      <c r="Q102" s="138"/>
      <c r="R102" s="138"/>
      <c r="S102" s="138"/>
      <c r="T102" s="159"/>
    </row>
    <row r="103" spans="1:20" s="131" customFormat="1" ht="30" customHeight="1">
      <c r="A103" s="45" t="s">
        <v>525</v>
      </c>
      <c r="B103" s="278" t="s">
        <v>526</v>
      </c>
      <c r="C103" s="279" t="s">
        <v>527</v>
      </c>
      <c r="D103" s="133">
        <v>6000</v>
      </c>
      <c r="E103" s="279" t="s">
        <v>11</v>
      </c>
      <c r="F103" s="133" t="s">
        <v>13</v>
      </c>
      <c r="G103" s="152">
        <v>24</v>
      </c>
      <c r="H103" s="133" t="s">
        <v>202</v>
      </c>
      <c r="I103" s="138"/>
      <c r="J103" s="138"/>
      <c r="K103" s="138"/>
      <c r="L103" s="138"/>
      <c r="M103" s="138"/>
      <c r="N103" s="138"/>
      <c r="O103" s="158"/>
      <c r="P103" s="138"/>
      <c r="Q103" s="138"/>
      <c r="R103" s="138"/>
      <c r="S103" s="138"/>
      <c r="T103" s="159"/>
    </row>
    <row r="104" spans="1:10" s="241" customFormat="1" ht="29.45" customHeight="1">
      <c r="A104" s="232" t="s">
        <v>503</v>
      </c>
      <c r="B104" s="191" t="s">
        <v>285</v>
      </c>
      <c r="C104" s="256"/>
      <c r="D104" s="260" t="s">
        <v>667</v>
      </c>
      <c r="E104" s="191"/>
      <c r="F104" s="191"/>
      <c r="G104" s="193"/>
      <c r="H104" s="191"/>
      <c r="I104" s="239"/>
      <c r="J104" s="240"/>
    </row>
    <row r="105" spans="1:20" s="131" customFormat="1" ht="30.6" customHeight="1">
      <c r="A105" s="45" t="s">
        <v>437</v>
      </c>
      <c r="B105" s="38" t="s">
        <v>335</v>
      </c>
      <c r="C105" s="38" t="s">
        <v>199</v>
      </c>
      <c r="D105" s="42">
        <v>4000</v>
      </c>
      <c r="E105" s="38" t="s">
        <v>11</v>
      </c>
      <c r="F105" s="42" t="s">
        <v>71</v>
      </c>
      <c r="G105" s="196">
        <v>36</v>
      </c>
      <c r="H105" s="38"/>
      <c r="I105" s="138"/>
      <c r="J105" s="138"/>
      <c r="K105" s="138"/>
      <c r="L105" s="138"/>
      <c r="M105" s="138"/>
      <c r="N105" s="138"/>
      <c r="O105" s="158"/>
      <c r="P105" s="138"/>
      <c r="Q105" s="138"/>
      <c r="R105" s="138"/>
      <c r="S105" s="138"/>
      <c r="T105" s="159"/>
    </row>
    <row r="106" spans="1:20" s="157" customFormat="1" ht="31.15" customHeight="1">
      <c r="A106" s="45" t="s">
        <v>438</v>
      </c>
      <c r="B106" s="38" t="s">
        <v>37</v>
      </c>
      <c r="C106" s="38" t="s">
        <v>51</v>
      </c>
      <c r="D106" s="42">
        <v>500</v>
      </c>
      <c r="E106" s="38" t="s">
        <v>11</v>
      </c>
      <c r="F106" s="179" t="s">
        <v>22</v>
      </c>
      <c r="G106" s="179">
        <v>41993</v>
      </c>
      <c r="H106" s="38"/>
      <c r="I106" s="151"/>
      <c r="J106" s="151"/>
      <c r="K106" s="151"/>
      <c r="L106" s="151"/>
      <c r="M106" s="151"/>
      <c r="N106" s="151"/>
      <c r="O106" s="160"/>
      <c r="P106" s="151"/>
      <c r="Q106" s="151"/>
      <c r="R106" s="151"/>
      <c r="S106" s="151"/>
      <c r="T106" s="156"/>
    </row>
    <row r="107" spans="1:20" s="157" customFormat="1" ht="31.15" customHeight="1">
      <c r="A107" s="45" t="s">
        <v>439</v>
      </c>
      <c r="B107" s="238" t="s">
        <v>265</v>
      </c>
      <c r="C107" s="238" t="s">
        <v>266</v>
      </c>
      <c r="D107" s="242" t="s">
        <v>490</v>
      </c>
      <c r="E107" s="238" t="s">
        <v>11</v>
      </c>
      <c r="F107" s="242" t="s">
        <v>13</v>
      </c>
      <c r="G107" s="242" t="s">
        <v>155</v>
      </c>
      <c r="H107" s="238" t="s">
        <v>267</v>
      </c>
      <c r="I107" s="151"/>
      <c r="J107" s="151"/>
      <c r="K107" s="151"/>
      <c r="L107" s="151"/>
      <c r="M107" s="151"/>
      <c r="N107" s="151"/>
      <c r="O107" s="160"/>
      <c r="P107" s="151"/>
      <c r="Q107" s="151"/>
      <c r="R107" s="151"/>
      <c r="S107" s="151"/>
      <c r="T107" s="156"/>
    </row>
    <row r="108" spans="1:20" s="131" customFormat="1" ht="32.45" customHeight="1">
      <c r="A108" s="174" t="s">
        <v>604</v>
      </c>
      <c r="B108" s="364" t="s">
        <v>665</v>
      </c>
      <c r="C108" s="364" t="s">
        <v>666</v>
      </c>
      <c r="D108" s="178">
        <v>1500</v>
      </c>
      <c r="E108" s="357" t="s">
        <v>11</v>
      </c>
      <c r="F108" s="210" t="s">
        <v>22</v>
      </c>
      <c r="G108" s="363">
        <v>42004</v>
      </c>
      <c r="H108" s="219"/>
      <c r="I108" s="138"/>
      <c r="J108" s="138"/>
      <c r="K108" s="138"/>
      <c r="L108" s="138"/>
      <c r="M108" s="138"/>
      <c r="N108" s="138"/>
      <c r="O108" s="158"/>
      <c r="P108" s="138"/>
      <c r="Q108" s="138"/>
      <c r="R108" s="138"/>
      <c r="S108" s="138"/>
      <c r="T108" s="159"/>
    </row>
    <row r="109" spans="1:20" s="131" customFormat="1" ht="42.6" customHeight="1">
      <c r="A109" s="234" t="s">
        <v>504</v>
      </c>
      <c r="B109" s="191" t="s">
        <v>304</v>
      </c>
      <c r="C109" s="192"/>
      <c r="D109" s="259">
        <f>SUM(D110)</f>
        <v>4000</v>
      </c>
      <c r="E109" s="191"/>
      <c r="F109" s="191"/>
      <c r="G109" s="191"/>
      <c r="H109" s="191"/>
      <c r="I109" s="138"/>
      <c r="J109" s="138"/>
      <c r="K109" s="138"/>
      <c r="L109" s="138"/>
      <c r="M109" s="138"/>
      <c r="N109" s="138"/>
      <c r="O109" s="158"/>
      <c r="P109" s="138"/>
      <c r="Q109" s="138"/>
      <c r="R109" s="138"/>
      <c r="S109" s="138"/>
      <c r="T109" s="159"/>
    </row>
    <row r="110" spans="1:20" s="131" customFormat="1" ht="20.45" customHeight="1">
      <c r="A110" s="45" t="s">
        <v>440</v>
      </c>
      <c r="B110" s="38" t="s">
        <v>185</v>
      </c>
      <c r="C110" s="38" t="s">
        <v>186</v>
      </c>
      <c r="D110" s="42">
        <v>4000</v>
      </c>
      <c r="E110" s="38" t="s">
        <v>11</v>
      </c>
      <c r="F110" s="42" t="s">
        <v>71</v>
      </c>
      <c r="G110" s="47">
        <v>5</v>
      </c>
      <c r="H110" s="38" t="s">
        <v>298</v>
      </c>
      <c r="I110" s="138"/>
      <c r="J110" s="138"/>
      <c r="K110" s="138"/>
      <c r="L110" s="138"/>
      <c r="M110" s="138"/>
      <c r="N110" s="138"/>
      <c r="O110" s="158"/>
      <c r="P110" s="138"/>
      <c r="Q110" s="138"/>
      <c r="R110" s="138"/>
      <c r="S110" s="138"/>
      <c r="T110" s="159"/>
    </row>
    <row r="111" spans="1:20" s="131" customFormat="1" ht="28.15" customHeight="1">
      <c r="A111" s="232" t="s">
        <v>505</v>
      </c>
      <c r="B111" s="197" t="s">
        <v>302</v>
      </c>
      <c r="C111" s="256"/>
      <c r="D111" s="258">
        <f>SUM(D118+D117+D116+D115+D114+D113+D112+D119)</f>
        <v>15450</v>
      </c>
      <c r="E111" s="191"/>
      <c r="F111" s="170"/>
      <c r="G111" s="198"/>
      <c r="H111" s="191"/>
      <c r="I111" s="138"/>
      <c r="J111" s="138"/>
      <c r="K111" s="138"/>
      <c r="L111" s="138"/>
      <c r="M111" s="138"/>
      <c r="N111" s="138"/>
      <c r="O111" s="158"/>
      <c r="P111" s="138"/>
      <c r="Q111" s="138"/>
      <c r="R111" s="138"/>
      <c r="S111" s="138"/>
      <c r="T111" s="159"/>
    </row>
    <row r="112" spans="1:20" s="131" customFormat="1" ht="30.6" customHeight="1">
      <c r="A112" s="45" t="s">
        <v>441</v>
      </c>
      <c r="B112" s="38" t="s">
        <v>196</v>
      </c>
      <c r="C112" s="199" t="s">
        <v>197</v>
      </c>
      <c r="D112" s="42">
        <v>1300</v>
      </c>
      <c r="E112" s="38" t="s">
        <v>11</v>
      </c>
      <c r="F112" s="196" t="s">
        <v>13</v>
      </c>
      <c r="G112" s="196">
        <v>6</v>
      </c>
      <c r="H112" s="38" t="s">
        <v>195</v>
      </c>
      <c r="I112" s="138"/>
      <c r="J112" s="138"/>
      <c r="K112" s="138"/>
      <c r="L112" s="138"/>
      <c r="M112" s="138"/>
      <c r="N112" s="138"/>
      <c r="O112" s="158"/>
      <c r="P112" s="138"/>
      <c r="Q112" s="138"/>
      <c r="R112" s="138"/>
      <c r="S112" s="138"/>
      <c r="T112" s="159"/>
    </row>
    <row r="113" spans="1:20" s="157" customFormat="1" ht="29.45" customHeight="1">
      <c r="A113" s="45" t="s">
        <v>442</v>
      </c>
      <c r="B113" s="38" t="s">
        <v>38</v>
      </c>
      <c r="C113" s="38" t="s">
        <v>253</v>
      </c>
      <c r="D113" s="42">
        <v>800</v>
      </c>
      <c r="E113" s="38" t="s">
        <v>11</v>
      </c>
      <c r="F113" s="38" t="s">
        <v>118</v>
      </c>
      <c r="G113" s="173">
        <v>41993</v>
      </c>
      <c r="H113" s="38"/>
      <c r="I113" s="151"/>
      <c r="J113" s="151"/>
      <c r="K113" s="151"/>
      <c r="L113" s="151"/>
      <c r="M113" s="151"/>
      <c r="N113" s="151"/>
      <c r="O113" s="160"/>
      <c r="P113" s="151"/>
      <c r="Q113" s="151"/>
      <c r="R113" s="151"/>
      <c r="S113" s="151"/>
      <c r="T113" s="156"/>
    </row>
    <row r="114" spans="1:10" s="246" customFormat="1" ht="45">
      <c r="A114" s="45" t="s">
        <v>443</v>
      </c>
      <c r="B114" s="38" t="s">
        <v>328</v>
      </c>
      <c r="C114" s="186" t="s">
        <v>410</v>
      </c>
      <c r="D114" s="200">
        <v>4000</v>
      </c>
      <c r="E114" s="38" t="s">
        <v>11</v>
      </c>
      <c r="F114" s="201" t="s">
        <v>13</v>
      </c>
      <c r="G114" s="47">
        <v>4</v>
      </c>
      <c r="H114" s="38"/>
      <c r="I114" s="244"/>
      <c r="J114" s="245"/>
    </row>
    <row r="115" spans="1:20" s="131" customFormat="1" ht="27.6" customHeight="1">
      <c r="A115" s="45" t="s">
        <v>444</v>
      </c>
      <c r="B115" s="38" t="s">
        <v>193</v>
      </c>
      <c r="C115" s="199" t="s">
        <v>194</v>
      </c>
      <c r="D115" s="42">
        <v>2600</v>
      </c>
      <c r="E115" s="38" t="s">
        <v>11</v>
      </c>
      <c r="F115" s="196" t="s">
        <v>13</v>
      </c>
      <c r="G115" s="196">
        <v>6</v>
      </c>
      <c r="H115" s="38" t="s">
        <v>342</v>
      </c>
      <c r="I115" s="138"/>
      <c r="J115" s="138"/>
      <c r="K115" s="138"/>
      <c r="L115" s="138"/>
      <c r="M115" s="138"/>
      <c r="N115" s="138"/>
      <c r="O115" s="158"/>
      <c r="P115" s="138"/>
      <c r="Q115" s="138"/>
      <c r="R115" s="138"/>
      <c r="S115" s="138"/>
      <c r="T115" s="159"/>
    </row>
    <row r="116" spans="1:10" s="249" customFormat="1" ht="30">
      <c r="A116" s="45" t="s">
        <v>445</v>
      </c>
      <c r="B116" s="182" t="s">
        <v>297</v>
      </c>
      <c r="C116" s="38" t="s">
        <v>313</v>
      </c>
      <c r="D116" s="42">
        <v>1000</v>
      </c>
      <c r="E116" s="38" t="s">
        <v>11</v>
      </c>
      <c r="F116" s="42" t="s">
        <v>71</v>
      </c>
      <c r="G116" s="47">
        <v>3</v>
      </c>
      <c r="H116" s="38"/>
      <c r="I116" s="247"/>
      <c r="J116" s="248"/>
    </row>
    <row r="117" spans="1:10" s="249" customFormat="1" ht="30">
      <c r="A117" s="45" t="s">
        <v>475</v>
      </c>
      <c r="B117" s="238" t="s">
        <v>476</v>
      </c>
      <c r="C117" s="238" t="s">
        <v>477</v>
      </c>
      <c r="D117" s="213">
        <v>300</v>
      </c>
      <c r="E117" s="257" t="s">
        <v>11</v>
      </c>
      <c r="F117" s="242" t="s">
        <v>13</v>
      </c>
      <c r="G117" s="242" t="s">
        <v>483</v>
      </c>
      <c r="H117" s="251"/>
      <c r="I117" s="247"/>
      <c r="J117" s="248"/>
    </row>
    <row r="118" spans="1:10" s="249" customFormat="1" ht="30">
      <c r="A118" s="45" t="s">
        <v>605</v>
      </c>
      <c r="B118" s="205" t="s">
        <v>607</v>
      </c>
      <c r="C118" s="300" t="s">
        <v>606</v>
      </c>
      <c r="D118" s="296">
        <v>5000</v>
      </c>
      <c r="E118" s="38" t="s">
        <v>11</v>
      </c>
      <c r="F118" s="242" t="s">
        <v>22</v>
      </c>
      <c r="G118" s="42">
        <v>2</v>
      </c>
      <c r="H118" s="42"/>
      <c r="I118" s="247"/>
      <c r="J118" s="248"/>
    </row>
    <row r="119" spans="1:20" s="131" customFormat="1" ht="15.6" customHeight="1">
      <c r="A119" s="45" t="s">
        <v>610</v>
      </c>
      <c r="B119" s="205" t="s">
        <v>611</v>
      </c>
      <c r="C119" s="300" t="s">
        <v>612</v>
      </c>
      <c r="D119" s="296">
        <v>450</v>
      </c>
      <c r="E119" s="38" t="s">
        <v>11</v>
      </c>
      <c r="F119" s="242" t="s">
        <v>22</v>
      </c>
      <c r="G119" s="266">
        <v>1</v>
      </c>
      <c r="H119" s="42"/>
      <c r="I119" s="138"/>
      <c r="J119" s="138"/>
      <c r="K119" s="138"/>
      <c r="L119" s="138"/>
      <c r="M119" s="138"/>
      <c r="N119" s="138"/>
      <c r="O119" s="158"/>
      <c r="P119" s="138"/>
      <c r="Q119" s="138"/>
      <c r="R119" s="138"/>
      <c r="S119" s="138"/>
      <c r="T119" s="159"/>
    </row>
    <row r="120" spans="1:20" s="131" customFormat="1" ht="27" customHeight="1">
      <c r="A120" s="234" t="s">
        <v>506</v>
      </c>
      <c r="B120" s="191" t="s">
        <v>303</v>
      </c>
      <c r="C120" s="192"/>
      <c r="D120" s="259">
        <f>SUM(D121)</f>
        <v>827</v>
      </c>
      <c r="E120" s="191"/>
      <c r="F120" s="191"/>
      <c r="G120" s="193"/>
      <c r="H120" s="191"/>
      <c r="I120" s="138"/>
      <c r="J120" s="138"/>
      <c r="K120" s="138"/>
      <c r="L120" s="138"/>
      <c r="M120" s="138"/>
      <c r="N120" s="138"/>
      <c r="O120" s="158"/>
      <c r="P120" s="138"/>
      <c r="Q120" s="138"/>
      <c r="R120" s="138"/>
      <c r="S120" s="138"/>
      <c r="T120" s="159"/>
    </row>
    <row r="121" spans="1:20" s="131" customFormat="1" ht="15.6" customHeight="1">
      <c r="A121" s="45" t="s">
        <v>507</v>
      </c>
      <c r="B121" s="238" t="s">
        <v>268</v>
      </c>
      <c r="C121" s="238" t="s">
        <v>269</v>
      </c>
      <c r="D121" s="253">
        <v>827</v>
      </c>
      <c r="E121" s="238" t="s">
        <v>11</v>
      </c>
      <c r="F121" s="242" t="s">
        <v>13</v>
      </c>
      <c r="G121" s="238" t="s">
        <v>478</v>
      </c>
      <c r="H121" s="238" t="s">
        <v>479</v>
      </c>
      <c r="I121" s="138"/>
      <c r="J121" s="138"/>
      <c r="K121" s="138"/>
      <c r="L121" s="138"/>
      <c r="M121" s="138"/>
      <c r="N121" s="138"/>
      <c r="O121" s="158"/>
      <c r="P121" s="138"/>
      <c r="Q121" s="138"/>
      <c r="R121" s="138"/>
      <c r="S121" s="138"/>
      <c r="T121" s="159"/>
    </row>
    <row r="122" spans="1:20" s="131" customFormat="1" ht="33" customHeight="1">
      <c r="A122" s="234" t="s">
        <v>508</v>
      </c>
      <c r="B122" s="191" t="s">
        <v>305</v>
      </c>
      <c r="C122" s="192"/>
      <c r="D122" s="259">
        <f>SUM(D127+D126+D125+D124+D123)</f>
        <v>23900</v>
      </c>
      <c r="E122" s="191"/>
      <c r="F122" s="191"/>
      <c r="G122" s="193"/>
      <c r="H122" s="191"/>
      <c r="I122" s="138"/>
      <c r="J122" s="138"/>
      <c r="K122" s="138"/>
      <c r="L122" s="138"/>
      <c r="M122" s="138"/>
      <c r="N122" s="138"/>
      <c r="O122" s="158"/>
      <c r="P122" s="138"/>
      <c r="Q122" s="138"/>
      <c r="R122" s="138"/>
      <c r="S122" s="138"/>
      <c r="T122" s="159"/>
    </row>
    <row r="123" spans="1:20" s="131" customFormat="1" ht="48" customHeight="1">
      <c r="A123" s="45" t="s">
        <v>446</v>
      </c>
      <c r="B123" s="38" t="s">
        <v>35</v>
      </c>
      <c r="C123" s="38" t="s">
        <v>36</v>
      </c>
      <c r="D123" s="42">
        <v>600</v>
      </c>
      <c r="E123" s="38" t="s">
        <v>11</v>
      </c>
      <c r="F123" s="179" t="s">
        <v>336</v>
      </c>
      <c r="G123" s="47" t="s">
        <v>467</v>
      </c>
      <c r="H123" s="38"/>
      <c r="I123" s="138"/>
      <c r="J123" s="138"/>
      <c r="K123" s="138"/>
      <c r="L123" s="138"/>
      <c r="M123" s="138"/>
      <c r="N123" s="138"/>
      <c r="O123" s="158"/>
      <c r="P123" s="138"/>
      <c r="Q123" s="138"/>
      <c r="R123" s="138"/>
      <c r="S123" s="138"/>
      <c r="T123" s="159"/>
    </row>
    <row r="124" spans="1:20" s="157" customFormat="1" ht="40.9" customHeight="1">
      <c r="A124" s="45" t="s">
        <v>447</v>
      </c>
      <c r="B124" s="38" t="s">
        <v>35</v>
      </c>
      <c r="C124" s="38" t="s">
        <v>578</v>
      </c>
      <c r="D124" s="296">
        <v>12000</v>
      </c>
      <c r="E124" s="38" t="s">
        <v>11</v>
      </c>
      <c r="F124" s="42" t="s">
        <v>178</v>
      </c>
      <c r="G124" s="42">
        <v>2</v>
      </c>
      <c r="H124" s="38" t="s">
        <v>341</v>
      </c>
      <c r="I124" s="151"/>
      <c r="J124" s="151"/>
      <c r="K124" s="151"/>
      <c r="L124" s="151"/>
      <c r="M124" s="151"/>
      <c r="N124" s="151"/>
      <c r="O124" s="160"/>
      <c r="P124" s="151"/>
      <c r="Q124" s="151"/>
      <c r="R124" s="151"/>
      <c r="S124" s="151"/>
      <c r="T124" s="156"/>
    </row>
    <row r="125" spans="1:20" s="131" customFormat="1" ht="41.45" customHeight="1">
      <c r="A125" s="45" t="s">
        <v>448</v>
      </c>
      <c r="B125" s="38" t="s">
        <v>35</v>
      </c>
      <c r="C125" s="39" t="s">
        <v>319</v>
      </c>
      <c r="D125" s="42">
        <v>1500</v>
      </c>
      <c r="E125" s="38" t="s">
        <v>11</v>
      </c>
      <c r="F125" s="42" t="s">
        <v>71</v>
      </c>
      <c r="G125" s="42">
        <v>2</v>
      </c>
      <c r="H125" s="38" t="s">
        <v>147</v>
      </c>
      <c r="I125" s="138"/>
      <c r="J125" s="138"/>
      <c r="K125" s="138"/>
      <c r="L125" s="138"/>
      <c r="M125" s="138"/>
      <c r="N125" s="138"/>
      <c r="O125" s="158"/>
      <c r="P125" s="138"/>
      <c r="Q125" s="138"/>
      <c r="R125" s="138"/>
      <c r="S125" s="138"/>
      <c r="T125" s="159"/>
    </row>
    <row r="126" spans="1:8" s="157" customFormat="1" ht="55.9" customHeight="1">
      <c r="A126" s="45" t="s">
        <v>449</v>
      </c>
      <c r="B126" s="38" t="s">
        <v>270</v>
      </c>
      <c r="C126" s="38" t="s">
        <v>271</v>
      </c>
      <c r="D126" s="42">
        <v>8300</v>
      </c>
      <c r="E126" s="38" t="s">
        <v>11</v>
      </c>
      <c r="F126" s="42" t="s">
        <v>13</v>
      </c>
      <c r="G126" s="42" t="s">
        <v>277</v>
      </c>
      <c r="H126" s="38" t="s">
        <v>340</v>
      </c>
    </row>
    <row r="127" spans="1:20" s="131" customFormat="1" ht="32.45" customHeight="1">
      <c r="A127" s="45" t="s">
        <v>450</v>
      </c>
      <c r="B127" s="153" t="s">
        <v>35</v>
      </c>
      <c r="C127" s="223" t="s">
        <v>412</v>
      </c>
      <c r="D127" s="152">
        <v>1500</v>
      </c>
      <c r="E127" s="153" t="s">
        <v>11</v>
      </c>
      <c r="F127" s="152" t="s">
        <v>71</v>
      </c>
      <c r="G127" s="224">
        <v>41740</v>
      </c>
      <c r="H127" s="153" t="s">
        <v>147</v>
      </c>
      <c r="I127" s="138"/>
      <c r="J127" s="138"/>
      <c r="K127" s="138"/>
      <c r="L127" s="138"/>
      <c r="M127" s="138"/>
      <c r="N127" s="138"/>
      <c r="O127" s="158"/>
      <c r="P127" s="138"/>
      <c r="Q127" s="138"/>
      <c r="R127" s="138"/>
      <c r="S127" s="138"/>
      <c r="T127" s="159"/>
    </row>
    <row r="128" spans="1:20" s="131" customFormat="1" ht="31.9" customHeight="1">
      <c r="A128" s="232" t="s">
        <v>509</v>
      </c>
      <c r="B128" s="202" t="s">
        <v>301</v>
      </c>
      <c r="C128" s="192"/>
      <c r="D128" s="203">
        <f>SUM(D129)</f>
        <v>2000</v>
      </c>
      <c r="E128" s="204"/>
      <c r="F128" s="204"/>
      <c r="G128" s="191"/>
      <c r="H128" s="191"/>
      <c r="I128" s="138"/>
      <c r="J128" s="138"/>
      <c r="K128" s="138"/>
      <c r="L128" s="138"/>
      <c r="M128" s="138"/>
      <c r="N128" s="138"/>
      <c r="O128" s="158"/>
      <c r="P128" s="138"/>
      <c r="Q128" s="138"/>
      <c r="R128" s="138"/>
      <c r="S128" s="138"/>
      <c r="T128" s="159"/>
    </row>
    <row r="129" spans="1:20" s="131" customFormat="1" ht="24" customHeight="1">
      <c r="A129" s="45" t="s">
        <v>510</v>
      </c>
      <c r="B129" s="38" t="s">
        <v>206</v>
      </c>
      <c r="C129" s="38" t="s">
        <v>207</v>
      </c>
      <c r="D129" s="42">
        <v>2000</v>
      </c>
      <c r="E129" s="38" t="s">
        <v>11</v>
      </c>
      <c r="F129" s="38" t="s">
        <v>142</v>
      </c>
      <c r="G129" s="173">
        <v>41993</v>
      </c>
      <c r="H129" s="38"/>
      <c r="I129" s="138"/>
      <c r="J129" s="138"/>
      <c r="K129" s="138"/>
      <c r="L129" s="138"/>
      <c r="M129" s="138"/>
      <c r="N129" s="138"/>
      <c r="O129" s="158"/>
      <c r="P129" s="138"/>
      <c r="Q129" s="138"/>
      <c r="R129" s="138"/>
      <c r="S129" s="138"/>
      <c r="T129" s="159"/>
    </row>
    <row r="130" spans="1:20" s="157" customFormat="1" ht="40.15" customHeight="1">
      <c r="A130" s="232" t="s">
        <v>511</v>
      </c>
      <c r="B130" s="191" t="s">
        <v>312</v>
      </c>
      <c r="C130" s="192"/>
      <c r="D130" s="259">
        <f>SUM(D133+D132+D131)</f>
        <v>5900</v>
      </c>
      <c r="E130" s="191"/>
      <c r="F130" s="191"/>
      <c r="G130" s="191"/>
      <c r="H130" s="191"/>
      <c r="I130" s="151"/>
      <c r="J130" s="151"/>
      <c r="K130" s="151"/>
      <c r="L130" s="151"/>
      <c r="M130" s="151"/>
      <c r="N130" s="151"/>
      <c r="O130" s="160"/>
      <c r="P130" s="151"/>
      <c r="Q130" s="151"/>
      <c r="R130" s="151"/>
      <c r="S130" s="151"/>
      <c r="T130" s="156"/>
    </row>
    <row r="131" spans="1:20" s="131" customFormat="1" ht="29.45" customHeight="1">
      <c r="A131" s="45" t="s">
        <v>451</v>
      </c>
      <c r="B131" s="180" t="s">
        <v>187</v>
      </c>
      <c r="C131" s="38" t="s">
        <v>188</v>
      </c>
      <c r="D131" s="42">
        <v>2000</v>
      </c>
      <c r="E131" s="38" t="s">
        <v>11</v>
      </c>
      <c r="F131" s="42" t="s">
        <v>146</v>
      </c>
      <c r="G131" s="173">
        <v>41740</v>
      </c>
      <c r="H131" s="38" t="s">
        <v>347</v>
      </c>
      <c r="I131" s="138"/>
      <c r="J131" s="138"/>
      <c r="K131" s="138"/>
      <c r="L131" s="138"/>
      <c r="M131" s="138"/>
      <c r="N131" s="138"/>
      <c r="O131" s="158"/>
      <c r="P131" s="138"/>
      <c r="Q131" s="138"/>
      <c r="R131" s="138"/>
      <c r="S131" s="138"/>
      <c r="T131" s="159"/>
    </row>
    <row r="132" spans="1:20" s="157" customFormat="1" ht="44.45" customHeight="1">
      <c r="A132" s="45" t="s">
        <v>452</v>
      </c>
      <c r="B132" s="38" t="s">
        <v>44</v>
      </c>
      <c r="C132" s="38" t="s">
        <v>45</v>
      </c>
      <c r="D132" s="42">
        <v>500</v>
      </c>
      <c r="E132" s="38" t="s">
        <v>11</v>
      </c>
      <c r="F132" s="42" t="s">
        <v>118</v>
      </c>
      <c r="G132" s="173">
        <v>41993</v>
      </c>
      <c r="H132" s="38"/>
      <c r="I132" s="151"/>
      <c r="J132" s="151"/>
      <c r="K132" s="151"/>
      <c r="L132" s="151"/>
      <c r="M132" s="151"/>
      <c r="N132" s="151"/>
      <c r="O132" s="160"/>
      <c r="P132" s="151"/>
      <c r="Q132" s="151"/>
      <c r="R132" s="151"/>
      <c r="S132" s="151"/>
      <c r="T132" s="156"/>
    </row>
    <row r="133" spans="1:20" s="131" customFormat="1" ht="28.15" customHeight="1">
      <c r="A133" s="45" t="s">
        <v>453</v>
      </c>
      <c r="B133" s="38" t="s">
        <v>165</v>
      </c>
      <c r="C133" s="38" t="s">
        <v>166</v>
      </c>
      <c r="D133" s="42">
        <v>3400</v>
      </c>
      <c r="E133" s="38" t="s">
        <v>11</v>
      </c>
      <c r="F133" s="42" t="s">
        <v>80</v>
      </c>
      <c r="G133" s="173">
        <v>41973</v>
      </c>
      <c r="H133" s="38" t="s">
        <v>128</v>
      </c>
      <c r="I133" s="138"/>
      <c r="J133" s="138"/>
      <c r="K133" s="138"/>
      <c r="L133" s="138"/>
      <c r="M133" s="138"/>
      <c r="N133" s="138"/>
      <c r="O133" s="158"/>
      <c r="P133" s="138"/>
      <c r="Q133" s="138"/>
      <c r="R133" s="138"/>
      <c r="S133" s="138"/>
      <c r="T133" s="159"/>
    </row>
    <row r="134" spans="1:20" s="157" customFormat="1" ht="28.5" customHeight="1">
      <c r="A134" s="232" t="s">
        <v>512</v>
      </c>
      <c r="B134" s="191" t="s">
        <v>287</v>
      </c>
      <c r="C134" s="192"/>
      <c r="D134" s="259">
        <f>SUM(D135)</f>
        <v>400</v>
      </c>
      <c r="E134" s="191"/>
      <c r="F134" s="170"/>
      <c r="G134" s="193"/>
      <c r="H134" s="191"/>
      <c r="I134" s="151"/>
      <c r="J134" s="151"/>
      <c r="K134" s="151"/>
      <c r="L134" s="151"/>
      <c r="M134" s="151"/>
      <c r="N134" s="151"/>
      <c r="O134" s="160"/>
      <c r="P134" s="151"/>
      <c r="Q134" s="151"/>
      <c r="R134" s="151"/>
      <c r="S134" s="151"/>
      <c r="T134" s="156"/>
    </row>
    <row r="135" spans="1:20" s="131" customFormat="1" ht="21" customHeight="1">
      <c r="A135" s="45" t="s">
        <v>513</v>
      </c>
      <c r="B135" s="186" t="s">
        <v>63</v>
      </c>
      <c r="C135" s="186" t="s">
        <v>64</v>
      </c>
      <c r="D135" s="200">
        <v>400</v>
      </c>
      <c r="E135" s="38" t="s">
        <v>11</v>
      </c>
      <c r="F135" s="42" t="s">
        <v>118</v>
      </c>
      <c r="G135" s="173">
        <v>41993</v>
      </c>
      <c r="H135" s="38"/>
      <c r="I135" s="138"/>
      <c r="J135" s="138"/>
      <c r="K135" s="138"/>
      <c r="L135" s="138"/>
      <c r="M135" s="138"/>
      <c r="N135" s="138"/>
      <c r="O135" s="158"/>
      <c r="P135" s="138"/>
      <c r="Q135" s="138"/>
      <c r="R135" s="138"/>
      <c r="S135" s="138"/>
      <c r="T135" s="159"/>
    </row>
    <row r="136" spans="1:8" s="157" customFormat="1" ht="16.9" customHeight="1">
      <c r="A136" s="232" t="s">
        <v>514</v>
      </c>
      <c r="B136" s="202" t="s">
        <v>288</v>
      </c>
      <c r="C136" s="192"/>
      <c r="D136" s="261">
        <f>SUM(D137)</f>
        <v>5000</v>
      </c>
      <c r="E136" s="191"/>
      <c r="F136" s="170"/>
      <c r="G136" s="193"/>
      <c r="H136" s="191"/>
    </row>
    <row r="137" spans="1:20" s="131" customFormat="1" ht="16.15" customHeight="1">
      <c r="A137" s="45" t="s">
        <v>454</v>
      </c>
      <c r="B137" s="205" t="s">
        <v>65</v>
      </c>
      <c r="C137" s="205" t="s">
        <v>66</v>
      </c>
      <c r="D137" s="42">
        <v>5000</v>
      </c>
      <c r="E137" s="38" t="s">
        <v>11</v>
      </c>
      <c r="F137" s="42" t="s">
        <v>118</v>
      </c>
      <c r="G137" s="173">
        <v>41993</v>
      </c>
      <c r="H137" s="38"/>
      <c r="I137" s="138"/>
      <c r="J137" s="138"/>
      <c r="K137" s="138"/>
      <c r="L137" s="138"/>
      <c r="M137" s="138"/>
      <c r="N137" s="138"/>
      <c r="O137" s="158"/>
      <c r="P137" s="138"/>
      <c r="Q137" s="138"/>
      <c r="R137" s="138"/>
      <c r="S137" s="138"/>
      <c r="T137" s="159"/>
    </row>
    <row r="138" spans="1:20" s="157" customFormat="1" ht="27" customHeight="1">
      <c r="A138" s="232" t="s">
        <v>515</v>
      </c>
      <c r="B138" s="206" t="s">
        <v>289</v>
      </c>
      <c r="C138" s="192"/>
      <c r="D138" s="259">
        <f>SUM(D139+D140)</f>
        <v>700</v>
      </c>
      <c r="E138" s="191"/>
      <c r="F138" s="170"/>
      <c r="G138" s="193"/>
      <c r="H138" s="191"/>
      <c r="I138" s="151"/>
      <c r="J138" s="151"/>
      <c r="K138" s="151"/>
      <c r="L138" s="151"/>
      <c r="M138" s="151"/>
      <c r="N138" s="151"/>
      <c r="O138" s="160"/>
      <c r="P138" s="151"/>
      <c r="Q138" s="151"/>
      <c r="R138" s="151"/>
      <c r="S138" s="151"/>
      <c r="T138" s="156"/>
    </row>
    <row r="139" spans="1:20" s="157" customFormat="1" ht="27" customHeight="1">
      <c r="A139" s="45" t="s">
        <v>455</v>
      </c>
      <c r="B139" s="38" t="s">
        <v>337</v>
      </c>
      <c r="C139" s="38" t="s">
        <v>184</v>
      </c>
      <c r="D139" s="42">
        <v>200</v>
      </c>
      <c r="E139" s="38" t="s">
        <v>11</v>
      </c>
      <c r="F139" s="172" t="s">
        <v>148</v>
      </c>
      <c r="G139" s="173">
        <v>41993</v>
      </c>
      <c r="H139" s="38"/>
      <c r="I139" s="151"/>
      <c r="J139" s="151"/>
      <c r="K139" s="151"/>
      <c r="L139" s="151"/>
      <c r="M139" s="151"/>
      <c r="N139" s="151"/>
      <c r="O139" s="160"/>
      <c r="P139" s="151"/>
      <c r="Q139" s="151"/>
      <c r="R139" s="151"/>
      <c r="S139" s="151"/>
      <c r="T139" s="156"/>
    </row>
    <row r="140" spans="1:20" s="131" customFormat="1" ht="35.25" customHeight="1">
      <c r="A140" s="45" t="s">
        <v>601</v>
      </c>
      <c r="B140" s="205" t="s">
        <v>602</v>
      </c>
      <c r="C140" s="300" t="s">
        <v>603</v>
      </c>
      <c r="D140" s="299">
        <v>500</v>
      </c>
      <c r="E140" s="38" t="s">
        <v>11</v>
      </c>
      <c r="F140" s="242" t="s">
        <v>541</v>
      </c>
      <c r="G140" s="179">
        <v>41993</v>
      </c>
      <c r="H140" s="170"/>
      <c r="I140" s="138"/>
      <c r="J140" s="138"/>
      <c r="K140" s="138"/>
      <c r="L140" s="138"/>
      <c r="M140" s="138"/>
      <c r="N140" s="138"/>
      <c r="O140" s="158"/>
      <c r="P140" s="138"/>
      <c r="Q140" s="138"/>
      <c r="R140" s="138"/>
      <c r="S140" s="138"/>
      <c r="T140" s="159"/>
    </row>
    <row r="141" spans="1:8" s="157" customFormat="1" ht="29.45" customHeight="1">
      <c r="A141" s="232" t="s">
        <v>516</v>
      </c>
      <c r="B141" s="191" t="s">
        <v>306</v>
      </c>
      <c r="C141" s="192"/>
      <c r="D141" s="259">
        <f>SUM(D142)</f>
        <v>1500</v>
      </c>
      <c r="E141" s="191"/>
      <c r="F141" s="191"/>
      <c r="G141" s="191"/>
      <c r="H141" s="191"/>
    </row>
    <row r="142" spans="1:20" s="131" customFormat="1" ht="16.15" customHeight="1">
      <c r="A142" s="284" t="s">
        <v>456</v>
      </c>
      <c r="B142" s="278" t="s">
        <v>532</v>
      </c>
      <c r="C142" s="279" t="s">
        <v>533</v>
      </c>
      <c r="D142" s="133">
        <v>1500</v>
      </c>
      <c r="E142" s="279" t="s">
        <v>11</v>
      </c>
      <c r="F142" s="133" t="s">
        <v>534</v>
      </c>
      <c r="G142" s="224">
        <v>41993</v>
      </c>
      <c r="H142" s="133"/>
      <c r="I142" s="138"/>
      <c r="J142" s="138"/>
      <c r="K142" s="138"/>
      <c r="L142" s="138"/>
      <c r="M142" s="138"/>
      <c r="N142" s="138"/>
      <c r="O142" s="158"/>
      <c r="P142" s="138"/>
      <c r="Q142" s="138"/>
      <c r="R142" s="138"/>
      <c r="S142" s="138"/>
      <c r="T142" s="159"/>
    </row>
    <row r="143" spans="1:20" s="157" customFormat="1" ht="43.15" customHeight="1">
      <c r="A143" s="232" t="s">
        <v>517</v>
      </c>
      <c r="B143" s="191" t="s">
        <v>307</v>
      </c>
      <c r="C143" s="262"/>
      <c r="D143" s="259">
        <f>SUM(D144)</f>
        <v>2000</v>
      </c>
      <c r="E143" s="191"/>
      <c r="F143" s="193"/>
      <c r="G143" s="193"/>
      <c r="H143" s="195"/>
      <c r="I143" s="151"/>
      <c r="J143" s="151"/>
      <c r="K143" s="151"/>
      <c r="L143" s="151"/>
      <c r="M143" s="151"/>
      <c r="N143" s="151"/>
      <c r="O143" s="160"/>
      <c r="P143" s="151"/>
      <c r="Q143" s="151"/>
      <c r="R143" s="151"/>
      <c r="S143" s="151"/>
      <c r="T143" s="156"/>
    </row>
    <row r="144" spans="1:20" s="164" customFormat="1" ht="18.6" customHeight="1">
      <c r="A144" s="309" t="s">
        <v>518</v>
      </c>
      <c r="B144" s="314" t="s">
        <v>31</v>
      </c>
      <c r="C144" s="315" t="s">
        <v>32</v>
      </c>
      <c r="D144" s="310">
        <v>2000</v>
      </c>
      <c r="E144" s="34" t="s">
        <v>11</v>
      </c>
      <c r="F144" s="311" t="s">
        <v>22</v>
      </c>
      <c r="G144" s="312" t="s">
        <v>624</v>
      </c>
      <c r="H144" s="313"/>
      <c r="I144" s="161"/>
      <c r="J144" s="161"/>
      <c r="K144" s="161"/>
      <c r="L144" s="161"/>
      <c r="M144" s="161"/>
      <c r="N144" s="161"/>
      <c r="O144" s="162"/>
      <c r="P144" s="161"/>
      <c r="Q144" s="161"/>
      <c r="R144" s="161"/>
      <c r="S144" s="161"/>
      <c r="T144" s="163"/>
    </row>
    <row r="145" spans="1:20" s="131" customFormat="1" ht="57" customHeight="1">
      <c r="A145" s="232" t="s">
        <v>519</v>
      </c>
      <c r="B145" s="191" t="s">
        <v>308</v>
      </c>
      <c r="C145" s="192"/>
      <c r="D145" s="259">
        <f>SUM(D146)</f>
        <v>3000</v>
      </c>
      <c r="E145" s="191"/>
      <c r="F145" s="191"/>
      <c r="G145" s="191"/>
      <c r="H145" s="191"/>
      <c r="I145" s="138"/>
      <c r="J145" s="138"/>
      <c r="K145" s="138"/>
      <c r="L145" s="138"/>
      <c r="M145" s="138"/>
      <c r="N145" s="138"/>
      <c r="O145" s="158"/>
      <c r="P145" s="138"/>
      <c r="Q145" s="138"/>
      <c r="R145" s="138"/>
      <c r="S145" s="138"/>
      <c r="T145" s="159"/>
    </row>
    <row r="146" spans="1:20" s="131" customFormat="1" ht="16.9" customHeight="1">
      <c r="A146" s="45" t="s">
        <v>520</v>
      </c>
      <c r="B146" s="38" t="s">
        <v>163</v>
      </c>
      <c r="C146" s="38" t="s">
        <v>164</v>
      </c>
      <c r="D146" s="42">
        <v>3000</v>
      </c>
      <c r="E146" s="38" t="s">
        <v>11</v>
      </c>
      <c r="F146" s="42" t="s">
        <v>80</v>
      </c>
      <c r="G146" s="173">
        <v>41942</v>
      </c>
      <c r="H146" s="38" t="s">
        <v>128</v>
      </c>
      <c r="I146" s="138"/>
      <c r="J146" s="138"/>
      <c r="K146" s="138"/>
      <c r="L146" s="138"/>
      <c r="M146" s="138"/>
      <c r="N146" s="138"/>
      <c r="O146" s="158"/>
      <c r="P146" s="138"/>
      <c r="Q146" s="138"/>
      <c r="R146" s="138"/>
      <c r="S146" s="138"/>
      <c r="T146" s="159"/>
    </row>
    <row r="147" spans="1:20" s="131" customFormat="1" ht="30" customHeight="1">
      <c r="A147" s="232" t="s">
        <v>521</v>
      </c>
      <c r="B147" s="191" t="s">
        <v>291</v>
      </c>
      <c r="C147" s="207"/>
      <c r="D147" s="259">
        <f>SUM(D156+D155+D154+D153+D152+D151+D150+D149+D148)</f>
        <v>30035</v>
      </c>
      <c r="E147" s="191"/>
      <c r="F147" s="191"/>
      <c r="G147" s="193"/>
      <c r="H147" s="191"/>
      <c r="I147" s="138"/>
      <c r="J147" s="138"/>
      <c r="K147" s="138"/>
      <c r="L147" s="138"/>
      <c r="M147" s="138"/>
      <c r="N147" s="138"/>
      <c r="O147" s="158"/>
      <c r="P147" s="138"/>
      <c r="Q147" s="138"/>
      <c r="R147" s="138"/>
      <c r="S147" s="138"/>
      <c r="T147" s="159"/>
    </row>
    <row r="148" spans="1:20" s="131" customFormat="1" ht="30" customHeight="1">
      <c r="A148" s="45" t="s">
        <v>457</v>
      </c>
      <c r="B148" s="180" t="s">
        <v>338</v>
      </c>
      <c r="C148" s="211" t="s">
        <v>227</v>
      </c>
      <c r="D148" s="210">
        <v>6500</v>
      </c>
      <c r="E148" s="38" t="s">
        <v>11</v>
      </c>
      <c r="F148" s="209" t="s">
        <v>13</v>
      </c>
      <c r="G148" s="210">
        <v>3</v>
      </c>
      <c r="H148" s="180"/>
      <c r="I148" s="138"/>
      <c r="J148" s="138"/>
      <c r="K148" s="138"/>
      <c r="L148" s="138"/>
      <c r="M148" s="138"/>
      <c r="N148" s="138"/>
      <c r="O148" s="158"/>
      <c r="P148" s="138"/>
      <c r="Q148" s="138"/>
      <c r="R148" s="138"/>
      <c r="S148" s="138"/>
      <c r="T148" s="159"/>
    </row>
    <row r="149" spans="1:20" s="131" customFormat="1" ht="43.15" customHeight="1">
      <c r="A149" s="45" t="s">
        <v>458</v>
      </c>
      <c r="B149" s="186" t="s">
        <v>338</v>
      </c>
      <c r="C149" s="199" t="s">
        <v>237</v>
      </c>
      <c r="D149" s="253">
        <v>2500</v>
      </c>
      <c r="E149" s="38" t="s">
        <v>11</v>
      </c>
      <c r="F149" s="212" t="s">
        <v>13</v>
      </c>
      <c r="G149" s="42">
        <v>2</v>
      </c>
      <c r="H149" s="38" t="s">
        <v>346</v>
      </c>
      <c r="I149" s="138"/>
      <c r="J149" s="138"/>
      <c r="K149" s="138"/>
      <c r="L149" s="138"/>
      <c r="M149" s="138"/>
      <c r="N149" s="138"/>
      <c r="O149" s="158"/>
      <c r="P149" s="138"/>
      <c r="Q149" s="138"/>
      <c r="R149" s="138"/>
      <c r="S149" s="138"/>
      <c r="T149" s="159"/>
    </row>
    <row r="150" spans="1:20" s="131" customFormat="1" ht="29.45" customHeight="1">
      <c r="A150" s="45" t="s">
        <v>459</v>
      </c>
      <c r="B150" s="186" t="s">
        <v>338</v>
      </c>
      <c r="C150" s="38" t="s">
        <v>329</v>
      </c>
      <c r="D150" s="42">
        <v>2870</v>
      </c>
      <c r="E150" s="208" t="s">
        <v>231</v>
      </c>
      <c r="F150" s="212" t="s">
        <v>13</v>
      </c>
      <c r="G150" s="42">
        <v>2</v>
      </c>
      <c r="H150" s="38" t="s">
        <v>225</v>
      </c>
      <c r="I150" s="138"/>
      <c r="J150" s="138"/>
      <c r="K150" s="138"/>
      <c r="L150" s="138"/>
      <c r="M150" s="138"/>
      <c r="N150" s="138"/>
      <c r="O150" s="158"/>
      <c r="P150" s="138"/>
      <c r="Q150" s="138"/>
      <c r="R150" s="138"/>
      <c r="S150" s="138"/>
      <c r="T150" s="159"/>
    </row>
    <row r="151" spans="1:20" s="131" customFormat="1" ht="28.15" customHeight="1">
      <c r="A151" s="45" t="s">
        <v>460</v>
      </c>
      <c r="B151" s="38" t="s">
        <v>339</v>
      </c>
      <c r="C151" s="38" t="s">
        <v>263</v>
      </c>
      <c r="D151" s="42">
        <v>15000</v>
      </c>
      <c r="E151" s="38" t="s">
        <v>11</v>
      </c>
      <c r="F151" s="42" t="s">
        <v>418</v>
      </c>
      <c r="G151" s="179">
        <v>41852</v>
      </c>
      <c r="H151" s="38" t="s">
        <v>259</v>
      </c>
      <c r="I151" s="138"/>
      <c r="J151" s="138"/>
      <c r="K151" s="138"/>
      <c r="L151" s="138"/>
      <c r="M151" s="138"/>
      <c r="N151" s="138"/>
      <c r="O151" s="158"/>
      <c r="P151" s="138"/>
      <c r="Q151" s="138"/>
      <c r="R151" s="138"/>
      <c r="S151" s="138"/>
      <c r="T151" s="159"/>
    </row>
    <row r="152" spans="1:20" s="164" customFormat="1" ht="19.9" customHeight="1">
      <c r="A152" s="45" t="s">
        <v>461</v>
      </c>
      <c r="B152" s="38" t="s">
        <v>339</v>
      </c>
      <c r="C152" s="38" t="s">
        <v>263</v>
      </c>
      <c r="D152" s="42">
        <v>1715</v>
      </c>
      <c r="E152" s="38" t="s">
        <v>11</v>
      </c>
      <c r="F152" s="42" t="s">
        <v>13</v>
      </c>
      <c r="G152" s="173">
        <v>41883</v>
      </c>
      <c r="H152" s="38" t="s">
        <v>264</v>
      </c>
      <c r="I152" s="161"/>
      <c r="J152" s="161"/>
      <c r="K152" s="161"/>
      <c r="L152" s="161"/>
      <c r="M152" s="161"/>
      <c r="N152" s="161"/>
      <c r="O152" s="162"/>
      <c r="P152" s="161"/>
      <c r="Q152" s="161"/>
      <c r="R152" s="161"/>
      <c r="S152" s="161"/>
      <c r="T152" s="163"/>
    </row>
    <row r="153" spans="1:20" s="168" customFormat="1" ht="32.45" customHeight="1">
      <c r="A153" s="45" t="s">
        <v>462</v>
      </c>
      <c r="B153" s="38" t="s">
        <v>203</v>
      </c>
      <c r="C153" s="38" t="s">
        <v>204</v>
      </c>
      <c r="D153" s="42">
        <v>500</v>
      </c>
      <c r="E153" s="38" t="s">
        <v>11</v>
      </c>
      <c r="F153" s="38" t="s">
        <v>205</v>
      </c>
      <c r="G153" s="173">
        <v>41993</v>
      </c>
      <c r="H153" s="38"/>
      <c r="I153" s="165"/>
      <c r="J153" s="165"/>
      <c r="K153" s="165"/>
      <c r="L153" s="165"/>
      <c r="M153" s="165"/>
      <c r="N153" s="165"/>
      <c r="O153" s="166"/>
      <c r="P153" s="165"/>
      <c r="Q153" s="165"/>
      <c r="R153" s="165"/>
      <c r="S153" s="165"/>
      <c r="T153" s="167"/>
    </row>
    <row r="154" spans="1:10" s="249" customFormat="1" ht="45">
      <c r="A154" s="45" t="s">
        <v>463</v>
      </c>
      <c r="B154" s="214" t="s">
        <v>345</v>
      </c>
      <c r="C154" s="181" t="s">
        <v>169</v>
      </c>
      <c r="D154" s="178">
        <v>150</v>
      </c>
      <c r="E154" s="38" t="s">
        <v>11</v>
      </c>
      <c r="F154" s="42" t="s">
        <v>71</v>
      </c>
      <c r="G154" s="173">
        <v>41728</v>
      </c>
      <c r="H154" s="191"/>
      <c r="I154" s="247"/>
      <c r="J154" s="248"/>
    </row>
    <row r="155" spans="1:10" s="249" customFormat="1" ht="16.9" customHeight="1">
      <c r="A155" s="45" t="s">
        <v>522</v>
      </c>
      <c r="B155" s="225" t="s">
        <v>310</v>
      </c>
      <c r="C155" s="225" t="s">
        <v>309</v>
      </c>
      <c r="D155" s="252">
        <v>500</v>
      </c>
      <c r="E155" s="153" t="s">
        <v>11</v>
      </c>
      <c r="F155" s="226" t="s">
        <v>13</v>
      </c>
      <c r="G155" s="227">
        <v>41789</v>
      </c>
      <c r="H155" s="225" t="s">
        <v>362</v>
      </c>
      <c r="I155" s="247"/>
      <c r="J155" s="248"/>
    </row>
    <row r="156" spans="1:10" s="249" customFormat="1" ht="16.9" customHeight="1">
      <c r="A156" s="326" t="s">
        <v>631</v>
      </c>
      <c r="B156" s="326" t="s">
        <v>632</v>
      </c>
      <c r="C156" s="326" t="s">
        <v>633</v>
      </c>
      <c r="D156" s="323">
        <v>300</v>
      </c>
      <c r="E156" s="323" t="s">
        <v>11</v>
      </c>
      <c r="F156" s="324" t="s">
        <v>22</v>
      </c>
      <c r="G156" s="325">
        <v>41993</v>
      </c>
      <c r="H156" s="329"/>
      <c r="I156" s="247"/>
      <c r="J156" s="248"/>
    </row>
    <row r="157" spans="1:10" s="249" customFormat="1" ht="15.6" customHeight="1">
      <c r="A157" s="234" t="s">
        <v>464</v>
      </c>
      <c r="B157" s="243" t="s">
        <v>480</v>
      </c>
      <c r="C157" s="254"/>
      <c r="D157" s="263">
        <f>SUM(D158+D159+D160)</f>
        <v>11300</v>
      </c>
      <c r="E157" s="238"/>
      <c r="F157" s="238"/>
      <c r="G157" s="238"/>
      <c r="H157" s="238"/>
      <c r="I157" s="247"/>
      <c r="J157" s="248"/>
    </row>
    <row r="158" spans="1:8" s="157" customFormat="1" ht="18" customHeight="1">
      <c r="A158" s="174" t="s">
        <v>499</v>
      </c>
      <c r="B158" s="238" t="s">
        <v>481</v>
      </c>
      <c r="C158" s="250" t="s">
        <v>482</v>
      </c>
      <c r="D158" s="253">
        <v>300</v>
      </c>
      <c r="E158" s="238" t="s">
        <v>11</v>
      </c>
      <c r="F158" s="242" t="s">
        <v>13</v>
      </c>
      <c r="G158" s="242" t="s">
        <v>155</v>
      </c>
      <c r="H158" s="238"/>
    </row>
    <row r="159" spans="1:8" s="131" customFormat="1" ht="16.15" customHeight="1">
      <c r="A159" s="272" t="s">
        <v>496</v>
      </c>
      <c r="B159" s="273" t="s">
        <v>481</v>
      </c>
      <c r="C159" s="274" t="s">
        <v>497</v>
      </c>
      <c r="D159" s="276">
        <v>10000</v>
      </c>
      <c r="E159" s="273" t="s">
        <v>11</v>
      </c>
      <c r="F159" s="275" t="s">
        <v>80</v>
      </c>
      <c r="G159" s="275" t="s">
        <v>498</v>
      </c>
      <c r="H159" s="273"/>
    </row>
    <row r="160" spans="1:8" s="131" customFormat="1" ht="31.15" customHeight="1">
      <c r="A160" s="301" t="s">
        <v>613</v>
      </c>
      <c r="B160" s="205" t="s">
        <v>617</v>
      </c>
      <c r="C160" s="307" t="s">
        <v>614</v>
      </c>
      <c r="D160" s="296">
        <v>1000</v>
      </c>
      <c r="E160" s="38" t="s">
        <v>11</v>
      </c>
      <c r="F160" s="242" t="s">
        <v>22</v>
      </c>
      <c r="G160" s="266">
        <v>12</v>
      </c>
      <c r="H160" s="42"/>
    </row>
    <row r="161" spans="1:8" s="131" customFormat="1" ht="45.6" customHeight="1">
      <c r="A161" s="232" t="s">
        <v>492</v>
      </c>
      <c r="B161" s="191" t="s">
        <v>553</v>
      </c>
      <c r="C161" s="207"/>
      <c r="D161" s="259">
        <v>1000</v>
      </c>
      <c r="E161" s="191"/>
      <c r="F161" s="191"/>
      <c r="G161" s="193"/>
      <c r="H161" s="191"/>
    </row>
    <row r="162" spans="1:8" s="131" customFormat="1" ht="27.6" customHeight="1">
      <c r="A162" s="47" t="s">
        <v>554</v>
      </c>
      <c r="B162" s="23" t="s">
        <v>555</v>
      </c>
      <c r="C162" s="27" t="s">
        <v>556</v>
      </c>
      <c r="D162" s="280">
        <v>1000</v>
      </c>
      <c r="E162" s="199" t="s">
        <v>11</v>
      </c>
      <c r="F162" s="281" t="s">
        <v>75</v>
      </c>
      <c r="G162" s="264">
        <v>42004</v>
      </c>
      <c r="H162" s="199"/>
    </row>
    <row r="163" spans="1:8" s="169" customFormat="1" ht="12.75">
      <c r="A163" s="232" t="s">
        <v>557</v>
      </c>
      <c r="B163" s="379" t="s">
        <v>359</v>
      </c>
      <c r="C163" s="380"/>
      <c r="D163" s="215">
        <f>SUM(D87+D97+D99+D104+D109+D111+D120+D122+D128+D130+D134+D136+D138+D141+D143+D145+D147+D157+D161)</f>
        <v>170632</v>
      </c>
      <c r="E163" s="216"/>
      <c r="F163" s="217"/>
      <c r="G163" s="218"/>
      <c r="H163" s="219"/>
    </row>
    <row r="164" spans="1:8" s="169" customFormat="1" ht="12.75">
      <c r="A164" s="232" t="s">
        <v>523</v>
      </c>
      <c r="B164" s="369" t="s">
        <v>283</v>
      </c>
      <c r="C164" s="369"/>
      <c r="D164" s="369"/>
      <c r="E164" s="369"/>
      <c r="F164" s="369"/>
      <c r="G164" s="369"/>
      <c r="H164" s="369"/>
    </row>
    <row r="165" spans="1:8" s="131" customFormat="1" ht="27" customHeight="1">
      <c r="A165" s="45" t="s">
        <v>405</v>
      </c>
      <c r="B165" s="38" t="s">
        <v>239</v>
      </c>
      <c r="C165" s="38" t="s">
        <v>240</v>
      </c>
      <c r="D165" s="178">
        <v>153971</v>
      </c>
      <c r="E165" s="38" t="s">
        <v>241</v>
      </c>
      <c r="F165" s="42" t="s">
        <v>242</v>
      </c>
      <c r="G165" s="266">
        <v>5</v>
      </c>
      <c r="H165" s="38" t="s">
        <v>299</v>
      </c>
    </row>
    <row r="166" spans="1:8" s="131" customFormat="1" ht="57" customHeight="1">
      <c r="A166" s="174" t="s">
        <v>524</v>
      </c>
      <c r="B166" s="47" t="s">
        <v>559</v>
      </c>
      <c r="C166" s="47" t="s">
        <v>560</v>
      </c>
      <c r="D166" s="296">
        <v>10000</v>
      </c>
      <c r="E166" s="199" t="s">
        <v>11</v>
      </c>
      <c r="F166" s="47" t="s">
        <v>75</v>
      </c>
      <c r="G166" s="47" t="s">
        <v>469</v>
      </c>
      <c r="H166" s="47"/>
    </row>
    <row r="167" spans="1:8" s="131" customFormat="1" ht="15" customHeight="1">
      <c r="A167" s="174" t="s">
        <v>558</v>
      </c>
      <c r="B167" s="174" t="s">
        <v>239</v>
      </c>
      <c r="C167" s="47" t="s">
        <v>579</v>
      </c>
      <c r="D167" s="296">
        <v>2880</v>
      </c>
      <c r="E167" s="199" t="s">
        <v>11</v>
      </c>
      <c r="F167" s="47" t="s">
        <v>80</v>
      </c>
      <c r="G167" s="47" t="s">
        <v>501</v>
      </c>
      <c r="H167" s="47"/>
    </row>
    <row r="168" spans="1:8" s="131" customFormat="1" ht="15.6" customHeight="1">
      <c r="A168" s="174" t="s">
        <v>580</v>
      </c>
      <c r="B168" s="174" t="s">
        <v>595</v>
      </c>
      <c r="C168" s="47" t="s">
        <v>596</v>
      </c>
      <c r="D168" s="266">
        <v>15000</v>
      </c>
      <c r="E168" s="199" t="s">
        <v>11</v>
      </c>
      <c r="F168" s="47" t="s">
        <v>588</v>
      </c>
      <c r="G168" s="47" t="s">
        <v>597</v>
      </c>
      <c r="H168" s="47"/>
    </row>
    <row r="169" spans="1:8" s="131" customFormat="1" ht="18.6" customHeight="1">
      <c r="A169" s="277" t="s">
        <v>594</v>
      </c>
      <c r="B169" s="381" t="s">
        <v>311</v>
      </c>
      <c r="C169" s="382"/>
      <c r="D169" s="220">
        <f>SUM(D165:D168)</f>
        <v>181851</v>
      </c>
      <c r="E169" s="216"/>
      <c r="F169" s="216"/>
      <c r="G169" s="216"/>
      <c r="H169" s="216"/>
    </row>
    <row r="170" spans="1:8" s="131" customFormat="1" ht="12.75">
      <c r="A170" s="234" t="s">
        <v>500</v>
      </c>
      <c r="B170" s="381" t="s">
        <v>360</v>
      </c>
      <c r="C170" s="382"/>
      <c r="D170" s="220">
        <f>SUM(D85+D163+D169)</f>
        <v>653944</v>
      </c>
      <c r="E170" s="216"/>
      <c r="F170" s="216"/>
      <c r="G170" s="216"/>
      <c r="H170" s="216"/>
    </row>
    <row r="171" spans="1:8" s="131" customFormat="1" ht="15.75">
      <c r="A171" s="384" t="s">
        <v>349</v>
      </c>
      <c r="B171" s="384"/>
      <c r="C171" s="265"/>
      <c r="D171" s="24"/>
      <c r="E171" s="221"/>
      <c r="F171" s="383" t="s">
        <v>364</v>
      </c>
      <c r="G171" s="383"/>
      <c r="H171" s="383"/>
    </row>
    <row r="172" spans="1:8" s="131" customFormat="1" ht="15.75">
      <c r="A172" s="372" t="s">
        <v>363</v>
      </c>
      <c r="B172" s="372"/>
      <c r="C172" s="154"/>
      <c r="D172" s="130"/>
      <c r="E172" s="154"/>
      <c r="F172" s="154"/>
      <c r="G172" s="154"/>
      <c r="H172" s="154"/>
    </row>
    <row r="173" spans="1:8" s="131" customFormat="1" ht="12.75">
      <c r="A173" s="154"/>
      <c r="B173" s="154"/>
      <c r="C173" s="154"/>
      <c r="D173" s="130"/>
      <c r="E173" s="154"/>
      <c r="F173" s="154"/>
      <c r="G173" s="154"/>
      <c r="H173" s="154"/>
    </row>
    <row r="174" spans="1:8" s="131" customFormat="1" ht="12.75">
      <c r="A174" s="154"/>
      <c r="B174" s="154"/>
      <c r="C174" s="154"/>
      <c r="D174" s="130"/>
      <c r="E174" s="154"/>
      <c r="F174" s="154"/>
      <c r="G174" s="154"/>
      <c r="H174" s="154"/>
    </row>
    <row r="175" spans="1:8" s="131" customFormat="1" ht="12.75">
      <c r="A175" s="154"/>
      <c r="B175" s="154"/>
      <c r="C175" s="154"/>
      <c r="D175" s="130"/>
      <c r="E175" s="154"/>
      <c r="F175" s="154"/>
      <c r="G175" s="154"/>
      <c r="H175" s="154"/>
    </row>
    <row r="176" spans="1:8" s="131" customFormat="1" ht="12.75">
      <c r="A176" s="154"/>
      <c r="B176" s="154"/>
      <c r="C176" s="154"/>
      <c r="D176" s="130"/>
      <c r="E176" s="154"/>
      <c r="F176" s="154"/>
      <c r="G176" s="154"/>
      <c r="H176" s="154"/>
    </row>
    <row r="177" spans="1:8" s="131" customFormat="1" ht="12.75">
      <c r="A177" s="154"/>
      <c r="B177" s="154"/>
      <c r="C177" s="154"/>
      <c r="D177" s="130"/>
      <c r="E177" s="154"/>
      <c r="F177" s="154"/>
      <c r="G177" s="154"/>
      <c r="H177" s="154"/>
    </row>
    <row r="178" spans="1:8" s="131" customFormat="1" ht="12.75">
      <c r="A178" s="154"/>
      <c r="B178" s="154"/>
      <c r="C178" s="154"/>
      <c r="D178" s="130"/>
      <c r="E178" s="154"/>
      <c r="F178" s="154"/>
      <c r="G178" s="154"/>
      <c r="H178" s="154"/>
    </row>
    <row r="179" spans="1:8" s="131" customFormat="1" ht="12.75">
      <c r="A179" s="154"/>
      <c r="B179" s="154"/>
      <c r="C179" s="154"/>
      <c r="D179" s="130"/>
      <c r="E179" s="154"/>
      <c r="F179" s="154"/>
      <c r="G179" s="154"/>
      <c r="H179" s="154"/>
    </row>
    <row r="180" spans="1:8" s="131" customFormat="1" ht="12.75">
      <c r="A180" s="154"/>
      <c r="B180" s="154"/>
      <c r="C180" s="154"/>
      <c r="D180" s="130"/>
      <c r="E180" s="154"/>
      <c r="F180" s="154"/>
      <c r="G180" s="154"/>
      <c r="H180" s="154"/>
    </row>
    <row r="181" spans="1:8" s="131" customFormat="1" ht="12.75">
      <c r="A181" s="154"/>
      <c r="B181" s="154"/>
      <c r="C181" s="154"/>
      <c r="D181" s="130"/>
      <c r="E181" s="154"/>
      <c r="F181" s="154"/>
      <c r="G181" s="154"/>
      <c r="H181" s="154"/>
    </row>
    <row r="182" spans="1:8" s="131" customFormat="1" ht="12.75">
      <c r="A182" s="154"/>
      <c r="B182" s="154"/>
      <c r="C182" s="154"/>
      <c r="D182" s="130"/>
      <c r="E182" s="154"/>
      <c r="F182" s="154"/>
      <c r="G182" s="154"/>
      <c r="H182" s="154"/>
    </row>
    <row r="183" spans="1:8" s="131" customFormat="1" ht="12.75">
      <c r="A183" s="154"/>
      <c r="B183" s="154"/>
      <c r="C183" s="154"/>
      <c r="D183" s="130"/>
      <c r="E183" s="154"/>
      <c r="F183" s="154"/>
      <c r="G183" s="154"/>
      <c r="H183" s="154"/>
    </row>
    <row r="184" spans="1:8" s="131" customFormat="1" ht="12.75">
      <c r="A184" s="154"/>
      <c r="B184" s="154"/>
      <c r="C184" s="154"/>
      <c r="D184" s="130"/>
      <c r="E184" s="154"/>
      <c r="F184" s="154"/>
      <c r="G184" s="154"/>
      <c r="H184" s="154"/>
    </row>
    <row r="185" spans="1:8" s="131" customFormat="1" ht="12.75">
      <c r="A185" s="154"/>
      <c r="B185" s="154"/>
      <c r="C185" s="154"/>
      <c r="D185" s="130"/>
      <c r="E185" s="154"/>
      <c r="F185" s="154"/>
      <c r="G185" s="154"/>
      <c r="H185" s="154"/>
    </row>
    <row r="186" spans="1:8" s="131" customFormat="1" ht="12.75">
      <c r="A186" s="154"/>
      <c r="B186" s="154"/>
      <c r="C186" s="154"/>
      <c r="D186" s="130"/>
      <c r="E186" s="154"/>
      <c r="F186" s="154"/>
      <c r="G186" s="154"/>
      <c r="H186" s="154"/>
    </row>
    <row r="187" spans="1:8" s="131" customFormat="1" ht="12.75">
      <c r="A187" s="154"/>
      <c r="B187" s="154"/>
      <c r="C187" s="154"/>
      <c r="D187" s="130"/>
      <c r="E187" s="154"/>
      <c r="F187" s="154"/>
      <c r="G187" s="154"/>
      <c r="H187" s="154"/>
    </row>
    <row r="188" spans="1:8" s="131" customFormat="1" ht="12.75">
      <c r="A188" s="154"/>
      <c r="B188" s="154"/>
      <c r="C188" s="154"/>
      <c r="D188" s="130"/>
      <c r="E188" s="154"/>
      <c r="F188" s="154"/>
      <c r="G188" s="154"/>
      <c r="H188" s="154"/>
    </row>
    <row r="189" spans="1:8" s="131" customFormat="1" ht="12.75">
      <c r="A189" s="154"/>
      <c r="B189" s="154"/>
      <c r="C189" s="154"/>
      <c r="D189" s="130"/>
      <c r="E189" s="154"/>
      <c r="F189" s="154"/>
      <c r="G189" s="154"/>
      <c r="H189" s="154"/>
    </row>
    <row r="190" spans="1:8" s="131" customFormat="1" ht="12.75">
      <c r="A190" s="154"/>
      <c r="B190" s="154"/>
      <c r="C190" s="154"/>
      <c r="D190" s="130"/>
      <c r="E190" s="154"/>
      <c r="F190" s="154"/>
      <c r="G190" s="154"/>
      <c r="H190" s="154"/>
    </row>
    <row r="191" spans="1:8" s="131" customFormat="1" ht="12.75">
      <c r="A191" s="154"/>
      <c r="B191" s="154"/>
      <c r="C191" s="154"/>
      <c r="D191" s="130"/>
      <c r="E191" s="154"/>
      <c r="F191" s="154"/>
      <c r="G191" s="154"/>
      <c r="H191" s="154"/>
    </row>
    <row r="192" spans="1:8" s="131" customFormat="1" ht="12.75">
      <c r="A192" s="154"/>
      <c r="B192" s="154"/>
      <c r="C192" s="154"/>
      <c r="D192" s="130"/>
      <c r="E192" s="154"/>
      <c r="F192" s="154"/>
      <c r="G192" s="154"/>
      <c r="H192" s="154"/>
    </row>
    <row r="193" spans="1:8" s="131" customFormat="1" ht="12.75">
      <c r="A193" s="154"/>
      <c r="B193" s="154"/>
      <c r="C193" s="154"/>
      <c r="D193" s="130"/>
      <c r="E193" s="154"/>
      <c r="F193" s="154"/>
      <c r="G193" s="154"/>
      <c r="H193" s="154"/>
    </row>
    <row r="194" spans="1:8" s="131" customFormat="1" ht="12.75">
      <c r="A194" s="154"/>
      <c r="B194" s="154"/>
      <c r="C194" s="154"/>
      <c r="D194" s="130"/>
      <c r="E194" s="154"/>
      <c r="F194" s="154"/>
      <c r="G194" s="154"/>
      <c r="H194" s="154"/>
    </row>
    <row r="195" spans="1:8" s="131" customFormat="1" ht="12.75">
      <c r="A195" s="154"/>
      <c r="B195" s="154"/>
      <c r="C195" s="154"/>
      <c r="D195" s="130"/>
      <c r="E195" s="154"/>
      <c r="F195" s="154"/>
      <c r="G195" s="154"/>
      <c r="H195" s="154"/>
    </row>
    <row r="196" spans="1:8" s="131" customFormat="1" ht="12.75">
      <c r="A196" s="154"/>
      <c r="B196" s="154"/>
      <c r="C196" s="154"/>
      <c r="D196" s="130"/>
      <c r="E196" s="154"/>
      <c r="F196" s="154"/>
      <c r="G196" s="154"/>
      <c r="H196" s="154"/>
    </row>
    <row r="197" spans="1:8" s="131" customFormat="1" ht="12.75">
      <c r="A197" s="154"/>
      <c r="B197" s="154"/>
      <c r="C197" s="154"/>
      <c r="D197" s="130"/>
      <c r="E197" s="154"/>
      <c r="F197" s="154"/>
      <c r="G197" s="154"/>
      <c r="H197" s="154"/>
    </row>
    <row r="198" spans="1:8" s="131" customFormat="1" ht="12.75">
      <c r="A198" s="154"/>
      <c r="B198" s="154"/>
      <c r="C198" s="154"/>
      <c r="D198" s="130"/>
      <c r="E198" s="154"/>
      <c r="F198" s="154"/>
      <c r="G198" s="154"/>
      <c r="H198" s="154"/>
    </row>
    <row r="199" spans="1:8" s="131" customFormat="1" ht="12.75">
      <c r="A199" s="154"/>
      <c r="B199" s="154"/>
      <c r="C199" s="154"/>
      <c r="D199" s="130"/>
      <c r="E199" s="154"/>
      <c r="F199" s="154"/>
      <c r="G199" s="154"/>
      <c r="H199" s="154"/>
    </row>
    <row r="200" spans="1:8" s="131" customFormat="1" ht="12.75">
      <c r="A200" s="154"/>
      <c r="B200" s="154"/>
      <c r="C200" s="154"/>
      <c r="D200" s="130"/>
      <c r="E200" s="154"/>
      <c r="F200" s="154"/>
      <c r="G200" s="154"/>
      <c r="H200" s="154"/>
    </row>
    <row r="201" spans="1:8" s="131" customFormat="1" ht="12.75">
      <c r="A201" s="154"/>
      <c r="B201" s="154"/>
      <c r="C201" s="154"/>
      <c r="D201" s="130"/>
      <c r="E201" s="154"/>
      <c r="F201" s="154"/>
      <c r="G201" s="154"/>
      <c r="H201" s="154"/>
    </row>
    <row r="202" spans="1:8" s="131" customFormat="1" ht="12.75">
      <c r="A202" s="154"/>
      <c r="B202" s="154"/>
      <c r="C202" s="154"/>
      <c r="D202" s="130"/>
      <c r="E202" s="154"/>
      <c r="F202" s="154"/>
      <c r="G202" s="154"/>
      <c r="H202" s="154"/>
    </row>
    <row r="203" spans="1:8" s="131" customFormat="1" ht="12.75">
      <c r="A203" s="154"/>
      <c r="B203" s="154"/>
      <c r="C203" s="154"/>
      <c r="D203" s="130"/>
      <c r="E203" s="154"/>
      <c r="F203" s="154"/>
      <c r="G203" s="154"/>
      <c r="H203" s="154"/>
    </row>
    <row r="204" spans="1:8" s="131" customFormat="1" ht="12.75">
      <c r="A204" s="154"/>
      <c r="B204" s="154"/>
      <c r="C204" s="154"/>
      <c r="D204" s="130"/>
      <c r="E204" s="154"/>
      <c r="F204" s="154"/>
      <c r="G204" s="154"/>
      <c r="H204" s="154"/>
    </row>
    <row r="205" spans="1:8" s="131" customFormat="1" ht="12.75">
      <c r="A205" s="154"/>
      <c r="B205" s="154"/>
      <c r="C205" s="154"/>
      <c r="D205" s="130"/>
      <c r="E205" s="154"/>
      <c r="F205" s="154"/>
      <c r="G205" s="154"/>
      <c r="H205" s="154"/>
    </row>
    <row r="206" spans="1:8" s="131" customFormat="1" ht="12.75">
      <c r="A206" s="154"/>
      <c r="B206" s="154"/>
      <c r="C206" s="154"/>
      <c r="D206" s="130"/>
      <c r="E206" s="154"/>
      <c r="F206" s="154"/>
      <c r="G206" s="154"/>
      <c r="H206" s="154"/>
    </row>
    <row r="207" spans="1:8" s="131" customFormat="1" ht="12.75">
      <c r="A207" s="154"/>
      <c r="B207" s="154"/>
      <c r="C207" s="154"/>
      <c r="D207" s="130"/>
      <c r="E207" s="154"/>
      <c r="F207" s="154"/>
      <c r="G207" s="154"/>
      <c r="H207" s="154"/>
    </row>
    <row r="208" spans="1:8" s="131" customFormat="1" ht="12.75">
      <c r="A208" s="154"/>
      <c r="B208" s="154"/>
      <c r="C208" s="154"/>
      <c r="D208" s="130"/>
      <c r="E208" s="154"/>
      <c r="F208" s="154"/>
      <c r="G208" s="154"/>
      <c r="H208" s="154"/>
    </row>
    <row r="209" spans="1:8" s="131" customFormat="1" ht="12.75">
      <c r="A209" s="154"/>
      <c r="B209" s="154"/>
      <c r="C209" s="154"/>
      <c r="D209" s="130"/>
      <c r="E209" s="154"/>
      <c r="F209" s="154"/>
      <c r="G209" s="154"/>
      <c r="H209" s="154"/>
    </row>
    <row r="210" spans="1:8" s="131" customFormat="1" ht="12.75">
      <c r="A210" s="154"/>
      <c r="B210" s="154"/>
      <c r="C210" s="154"/>
      <c r="D210" s="130"/>
      <c r="E210" s="154"/>
      <c r="F210" s="154"/>
      <c r="G210" s="154"/>
      <c r="H210" s="154"/>
    </row>
    <row r="211" spans="1:8" s="131" customFormat="1" ht="12.75">
      <c r="A211" s="154"/>
      <c r="B211" s="154"/>
      <c r="C211" s="154"/>
      <c r="D211" s="130"/>
      <c r="E211" s="154"/>
      <c r="F211" s="154"/>
      <c r="G211" s="154"/>
      <c r="H211" s="154"/>
    </row>
    <row r="212" spans="1:8" s="131" customFormat="1" ht="12.75">
      <c r="A212" s="154"/>
      <c r="B212" s="154"/>
      <c r="C212" s="154"/>
      <c r="D212" s="130"/>
      <c r="E212" s="154"/>
      <c r="F212" s="154"/>
      <c r="G212" s="154"/>
      <c r="H212" s="154"/>
    </row>
    <row r="213" spans="1:8" s="131" customFormat="1" ht="12.75">
      <c r="A213" s="154"/>
      <c r="B213" s="154"/>
      <c r="C213" s="154"/>
      <c r="D213" s="130"/>
      <c r="E213" s="154"/>
      <c r="F213" s="154"/>
      <c r="G213" s="154"/>
      <c r="H213" s="154"/>
    </row>
    <row r="214" spans="1:8" s="131" customFormat="1" ht="12.75">
      <c r="A214" s="154"/>
      <c r="B214" s="154"/>
      <c r="C214" s="154"/>
      <c r="D214" s="130"/>
      <c r="E214" s="154"/>
      <c r="F214" s="154"/>
      <c r="G214" s="154"/>
      <c r="H214" s="154"/>
    </row>
    <row r="215" spans="1:8" s="131" customFormat="1" ht="12.75">
      <c r="A215" s="154"/>
      <c r="B215" s="154"/>
      <c r="C215" s="154"/>
      <c r="D215" s="130"/>
      <c r="E215" s="154"/>
      <c r="F215" s="154"/>
      <c r="G215" s="154"/>
      <c r="H215" s="154"/>
    </row>
    <row r="216" spans="1:8" s="131" customFormat="1" ht="12.75">
      <c r="A216" s="154"/>
      <c r="B216" s="154"/>
      <c r="C216" s="154"/>
      <c r="D216" s="130"/>
      <c r="E216" s="154"/>
      <c r="F216" s="154"/>
      <c r="G216" s="154"/>
      <c r="H216" s="154"/>
    </row>
    <row r="217" spans="1:8" s="131" customFormat="1" ht="12.75">
      <c r="A217" s="154"/>
      <c r="B217" s="154"/>
      <c r="C217" s="154"/>
      <c r="D217" s="130"/>
      <c r="E217" s="154"/>
      <c r="F217" s="154"/>
      <c r="G217" s="154"/>
      <c r="H217" s="154"/>
    </row>
    <row r="218" spans="1:8" s="131" customFormat="1" ht="12.75">
      <c r="A218" s="154"/>
      <c r="B218" s="154"/>
      <c r="C218" s="154"/>
      <c r="D218" s="130"/>
      <c r="E218" s="154"/>
      <c r="F218" s="154"/>
      <c r="G218" s="154"/>
      <c r="H218" s="154"/>
    </row>
    <row r="219" spans="1:8" s="131" customFormat="1" ht="12.75">
      <c r="A219" s="154"/>
      <c r="B219" s="154"/>
      <c r="C219" s="154"/>
      <c r="D219" s="130"/>
      <c r="E219" s="154"/>
      <c r="F219" s="154"/>
      <c r="G219" s="154"/>
      <c r="H219" s="154"/>
    </row>
    <row r="220" spans="1:8" s="131" customFormat="1" ht="12.75">
      <c r="A220" s="154"/>
      <c r="B220" s="154"/>
      <c r="C220" s="154"/>
      <c r="D220" s="130"/>
      <c r="E220" s="154"/>
      <c r="F220" s="154"/>
      <c r="G220" s="154"/>
      <c r="H220" s="154"/>
    </row>
    <row r="221" spans="1:8" s="131" customFormat="1" ht="12.75">
      <c r="A221" s="154"/>
      <c r="B221" s="154"/>
      <c r="C221" s="154"/>
      <c r="D221" s="130"/>
      <c r="E221" s="154"/>
      <c r="F221" s="154"/>
      <c r="G221" s="154"/>
      <c r="H221" s="154"/>
    </row>
    <row r="222" spans="1:8" s="131" customFormat="1" ht="12.75">
      <c r="A222" s="154"/>
      <c r="B222" s="154"/>
      <c r="C222" s="154"/>
      <c r="D222" s="130"/>
      <c r="E222" s="154"/>
      <c r="F222" s="154"/>
      <c r="G222" s="154"/>
      <c r="H222" s="154"/>
    </row>
    <row r="223" spans="1:8" s="131" customFormat="1" ht="12.75">
      <c r="A223" s="154"/>
      <c r="B223" s="154"/>
      <c r="C223" s="154"/>
      <c r="D223" s="130"/>
      <c r="E223" s="154"/>
      <c r="F223" s="154"/>
      <c r="G223" s="154"/>
      <c r="H223" s="154"/>
    </row>
    <row r="224" spans="1:8" s="131" customFormat="1" ht="12.75">
      <c r="A224" s="154"/>
      <c r="B224" s="154"/>
      <c r="C224" s="154"/>
      <c r="D224" s="130"/>
      <c r="E224" s="154"/>
      <c r="F224" s="154"/>
      <c r="G224" s="154"/>
      <c r="H224" s="154"/>
    </row>
    <row r="225" spans="1:8" s="131" customFormat="1" ht="12.75">
      <c r="A225" s="154"/>
      <c r="B225" s="154"/>
      <c r="C225" s="154"/>
      <c r="D225" s="130"/>
      <c r="E225" s="154"/>
      <c r="F225" s="154"/>
      <c r="G225" s="154"/>
      <c r="H225" s="154"/>
    </row>
    <row r="226" spans="1:8" s="131" customFormat="1" ht="12.75">
      <c r="A226" s="154"/>
      <c r="B226" s="154"/>
      <c r="C226" s="154"/>
      <c r="D226" s="130"/>
      <c r="E226" s="154"/>
      <c r="F226" s="154"/>
      <c r="G226" s="154"/>
      <c r="H226" s="154"/>
    </row>
    <row r="227" spans="1:8" s="131" customFormat="1" ht="12.75">
      <c r="A227" s="154"/>
      <c r="B227" s="154"/>
      <c r="C227" s="154"/>
      <c r="D227" s="130"/>
      <c r="E227" s="154"/>
      <c r="F227" s="154"/>
      <c r="G227" s="154"/>
      <c r="H227" s="154"/>
    </row>
    <row r="228" spans="1:8" s="131" customFormat="1" ht="12.75">
      <c r="A228" s="154"/>
      <c r="B228" s="154"/>
      <c r="C228" s="154"/>
      <c r="D228" s="130"/>
      <c r="E228" s="154"/>
      <c r="F228" s="154"/>
      <c r="G228" s="154"/>
      <c r="H228" s="154"/>
    </row>
    <row r="229" spans="1:8" s="131" customFormat="1" ht="12.75">
      <c r="A229" s="154"/>
      <c r="B229" s="154"/>
      <c r="C229" s="154"/>
      <c r="D229" s="130"/>
      <c r="E229" s="154"/>
      <c r="F229" s="154"/>
      <c r="G229" s="154"/>
      <c r="H229" s="154"/>
    </row>
    <row r="230" spans="1:8" s="131" customFormat="1" ht="12.75">
      <c r="A230" s="154"/>
      <c r="B230" s="154"/>
      <c r="C230" s="154"/>
      <c r="D230" s="130"/>
      <c r="E230" s="154"/>
      <c r="F230" s="154"/>
      <c r="G230" s="154"/>
      <c r="H230" s="154"/>
    </row>
    <row r="231" spans="1:8" s="131" customFormat="1" ht="12.75">
      <c r="A231" s="154"/>
      <c r="B231" s="154"/>
      <c r="C231" s="154"/>
      <c r="D231" s="130"/>
      <c r="E231" s="154"/>
      <c r="F231" s="154"/>
      <c r="G231" s="154"/>
      <c r="H231" s="154"/>
    </row>
    <row r="232" spans="1:8" s="131" customFormat="1" ht="12.75">
      <c r="A232" s="154"/>
      <c r="B232" s="154"/>
      <c r="C232" s="154"/>
      <c r="D232" s="130"/>
      <c r="E232" s="154"/>
      <c r="F232" s="154"/>
      <c r="G232" s="154"/>
      <c r="H232" s="154"/>
    </row>
    <row r="233" spans="1:8" s="131" customFormat="1" ht="12.75">
      <c r="A233" s="154"/>
      <c r="B233" s="154"/>
      <c r="C233" s="154"/>
      <c r="D233" s="130"/>
      <c r="E233" s="154"/>
      <c r="F233" s="154"/>
      <c r="G233" s="154"/>
      <c r="H233" s="154"/>
    </row>
    <row r="234" spans="1:8" s="131" customFormat="1" ht="12.75">
      <c r="A234" s="154"/>
      <c r="B234" s="154"/>
      <c r="C234" s="154"/>
      <c r="D234" s="130"/>
      <c r="E234" s="154"/>
      <c r="F234" s="154"/>
      <c r="G234" s="154"/>
      <c r="H234" s="154"/>
    </row>
    <row r="235" spans="1:8" s="131" customFormat="1" ht="12.75">
      <c r="A235" s="154"/>
      <c r="B235" s="154"/>
      <c r="C235" s="154"/>
      <c r="D235" s="130"/>
      <c r="E235" s="154"/>
      <c r="F235" s="154"/>
      <c r="G235" s="154"/>
      <c r="H235" s="154"/>
    </row>
    <row r="236" spans="1:8" s="131" customFormat="1" ht="12.75">
      <c r="A236" s="154"/>
      <c r="B236" s="154"/>
      <c r="C236" s="154"/>
      <c r="D236" s="130"/>
      <c r="E236" s="154"/>
      <c r="F236" s="154"/>
      <c r="G236" s="154"/>
      <c r="H236" s="154"/>
    </row>
    <row r="237" spans="1:8" s="131" customFormat="1" ht="12.75">
      <c r="A237" s="154"/>
      <c r="B237" s="154"/>
      <c r="C237" s="154"/>
      <c r="D237" s="130"/>
      <c r="E237" s="154"/>
      <c r="F237" s="154"/>
      <c r="G237" s="154"/>
      <c r="H237" s="154"/>
    </row>
    <row r="238" spans="1:8" s="131" customFormat="1" ht="12.75">
      <c r="A238" s="154"/>
      <c r="B238" s="154"/>
      <c r="C238" s="154"/>
      <c r="D238" s="130"/>
      <c r="E238" s="154"/>
      <c r="F238" s="154"/>
      <c r="G238" s="154"/>
      <c r="H238" s="154"/>
    </row>
    <row r="239" spans="1:8" s="131" customFormat="1" ht="12.75">
      <c r="A239" s="154"/>
      <c r="B239" s="154"/>
      <c r="C239" s="154"/>
      <c r="D239" s="130"/>
      <c r="E239" s="154"/>
      <c r="F239" s="154"/>
      <c r="G239" s="154"/>
      <c r="H239" s="154"/>
    </row>
    <row r="240" spans="1:8" s="131" customFormat="1" ht="12.75">
      <c r="A240" s="154"/>
      <c r="B240" s="154"/>
      <c r="C240" s="154"/>
      <c r="D240" s="130"/>
      <c r="E240" s="154"/>
      <c r="F240" s="154"/>
      <c r="G240" s="154"/>
      <c r="H240" s="154"/>
    </row>
    <row r="241" spans="1:8" s="131" customFormat="1" ht="12.75">
      <c r="A241" s="154"/>
      <c r="B241" s="154"/>
      <c r="C241" s="154"/>
      <c r="D241" s="130"/>
      <c r="E241" s="154"/>
      <c r="F241" s="154"/>
      <c r="G241" s="154"/>
      <c r="H241" s="154"/>
    </row>
    <row r="242" spans="1:8" s="131" customFormat="1" ht="12.75">
      <c r="A242" s="154"/>
      <c r="B242" s="154"/>
      <c r="C242" s="154"/>
      <c r="D242" s="130"/>
      <c r="E242" s="154"/>
      <c r="F242" s="154"/>
      <c r="G242" s="154"/>
      <c r="H242" s="154"/>
    </row>
    <row r="243" spans="1:8" s="131" customFormat="1" ht="12.75">
      <c r="A243" s="154"/>
      <c r="B243" s="154"/>
      <c r="C243" s="154"/>
      <c r="D243" s="130"/>
      <c r="E243" s="154"/>
      <c r="F243" s="154"/>
      <c r="G243" s="154"/>
      <c r="H243" s="154"/>
    </row>
    <row r="244" spans="1:8" s="131" customFormat="1" ht="12.75">
      <c r="A244" s="154"/>
      <c r="B244" s="154"/>
      <c r="C244" s="154"/>
      <c r="D244" s="130"/>
      <c r="E244" s="154"/>
      <c r="F244" s="154"/>
      <c r="G244" s="154"/>
      <c r="H244" s="154"/>
    </row>
    <row r="245" spans="1:8" s="131" customFormat="1" ht="12.75">
      <c r="A245" s="154"/>
      <c r="B245" s="154"/>
      <c r="C245" s="154"/>
      <c r="D245" s="130"/>
      <c r="E245" s="154"/>
      <c r="F245" s="154"/>
      <c r="G245" s="154"/>
      <c r="H245" s="154"/>
    </row>
    <row r="246" spans="1:8" s="131" customFormat="1" ht="12.75">
      <c r="A246" s="154"/>
      <c r="B246" s="154"/>
      <c r="C246" s="154"/>
      <c r="D246" s="130"/>
      <c r="E246" s="154"/>
      <c r="F246" s="154"/>
      <c r="G246" s="154"/>
      <c r="H246" s="154"/>
    </row>
    <row r="247" spans="1:8" s="131" customFormat="1" ht="12.75">
      <c r="A247" s="154"/>
      <c r="B247" s="154"/>
      <c r="C247" s="154"/>
      <c r="D247" s="130"/>
      <c r="E247" s="154"/>
      <c r="F247" s="154"/>
      <c r="G247" s="154"/>
      <c r="H247" s="154"/>
    </row>
    <row r="248" spans="1:8" s="131" customFormat="1" ht="12.75">
      <c r="A248" s="154"/>
      <c r="B248" s="154"/>
      <c r="C248" s="154"/>
      <c r="D248" s="130"/>
      <c r="E248" s="154"/>
      <c r="F248" s="154"/>
      <c r="G248" s="154"/>
      <c r="H248" s="154"/>
    </row>
    <row r="249" spans="1:8" s="131" customFormat="1" ht="12.75">
      <c r="A249" s="154"/>
      <c r="B249" s="154"/>
      <c r="C249" s="154"/>
      <c r="D249" s="130"/>
      <c r="E249" s="154"/>
      <c r="F249" s="154"/>
      <c r="G249" s="154"/>
      <c r="H249" s="154"/>
    </row>
    <row r="250" spans="1:8" s="131" customFormat="1" ht="12.75">
      <c r="A250" s="154"/>
      <c r="B250" s="154"/>
      <c r="C250" s="154"/>
      <c r="D250" s="130"/>
      <c r="E250" s="154"/>
      <c r="F250" s="154"/>
      <c r="G250" s="154"/>
      <c r="H250" s="154"/>
    </row>
    <row r="251" spans="1:8" s="131" customFormat="1" ht="12.75">
      <c r="A251" s="154"/>
      <c r="B251" s="154"/>
      <c r="C251" s="154"/>
      <c r="D251" s="130"/>
      <c r="E251" s="154"/>
      <c r="F251" s="154"/>
      <c r="G251" s="154"/>
      <c r="H251" s="154"/>
    </row>
    <row r="252" spans="1:8" s="131" customFormat="1" ht="12.75">
      <c r="A252" s="154"/>
      <c r="B252" s="154"/>
      <c r="C252" s="154"/>
      <c r="D252" s="130"/>
      <c r="E252" s="154"/>
      <c r="F252" s="154"/>
      <c r="G252" s="154"/>
      <c r="H252" s="154"/>
    </row>
    <row r="253" spans="1:8" s="131" customFormat="1" ht="12.75">
      <c r="A253" s="154"/>
      <c r="B253" s="154"/>
      <c r="C253" s="154"/>
      <c r="D253" s="130"/>
      <c r="E253" s="154"/>
      <c r="F253" s="154"/>
      <c r="G253" s="154"/>
      <c r="H253" s="154"/>
    </row>
    <row r="254" spans="1:8" s="131" customFormat="1" ht="12.75">
      <c r="A254" s="154"/>
      <c r="B254" s="154"/>
      <c r="C254" s="154"/>
      <c r="D254" s="130"/>
      <c r="E254" s="154"/>
      <c r="F254" s="154"/>
      <c r="G254" s="154"/>
      <c r="H254" s="154"/>
    </row>
    <row r="255" spans="1:8" s="131" customFormat="1" ht="12.75">
      <c r="A255" s="154"/>
      <c r="B255" s="154"/>
      <c r="C255" s="154"/>
      <c r="D255" s="130"/>
      <c r="E255" s="154"/>
      <c r="F255" s="154"/>
      <c r="G255" s="154"/>
      <c r="H255" s="154"/>
    </row>
    <row r="256" spans="1:8" s="131" customFormat="1" ht="12.75">
      <c r="A256" s="154"/>
      <c r="B256" s="154"/>
      <c r="C256" s="154"/>
      <c r="D256" s="130"/>
      <c r="E256" s="154"/>
      <c r="F256" s="154"/>
      <c r="G256" s="154"/>
      <c r="H256" s="154"/>
    </row>
    <row r="257" spans="1:8" s="131" customFormat="1" ht="12.75">
      <c r="A257" s="154"/>
      <c r="B257" s="154"/>
      <c r="C257" s="154"/>
      <c r="D257" s="130"/>
      <c r="E257" s="154"/>
      <c r="F257" s="154"/>
      <c r="G257" s="154"/>
      <c r="H257" s="154"/>
    </row>
    <row r="258" spans="1:8" s="131" customFormat="1" ht="12.75">
      <c r="A258" s="154"/>
      <c r="B258" s="154"/>
      <c r="C258" s="154"/>
      <c r="D258" s="130"/>
      <c r="E258" s="154"/>
      <c r="F258" s="154"/>
      <c r="G258" s="154"/>
      <c r="H258" s="154"/>
    </row>
    <row r="259" spans="1:8" s="131" customFormat="1" ht="12.75">
      <c r="A259" s="154"/>
      <c r="B259" s="154"/>
      <c r="C259" s="154"/>
      <c r="D259" s="130"/>
      <c r="E259" s="154"/>
      <c r="F259" s="154"/>
      <c r="G259" s="154"/>
      <c r="H259" s="154"/>
    </row>
    <row r="260" spans="1:8" s="131" customFormat="1" ht="12.75">
      <c r="A260" s="154"/>
      <c r="B260" s="154"/>
      <c r="C260" s="154"/>
      <c r="D260" s="130"/>
      <c r="E260" s="154"/>
      <c r="F260" s="154"/>
      <c r="G260" s="154"/>
      <c r="H260" s="154"/>
    </row>
    <row r="261" spans="1:8" s="131" customFormat="1" ht="12.75">
      <c r="A261" s="154"/>
      <c r="B261" s="154"/>
      <c r="C261" s="154"/>
      <c r="D261" s="130"/>
      <c r="E261" s="154"/>
      <c r="F261" s="154"/>
      <c r="G261" s="154"/>
      <c r="H261" s="154"/>
    </row>
    <row r="262" spans="1:8" s="131" customFormat="1" ht="12.75">
      <c r="A262" s="154"/>
      <c r="B262" s="154"/>
      <c r="C262" s="154"/>
      <c r="D262" s="130"/>
      <c r="E262" s="154"/>
      <c r="F262" s="154"/>
      <c r="G262" s="154"/>
      <c r="H262" s="154"/>
    </row>
    <row r="263" spans="1:8" s="131" customFormat="1" ht="12.75">
      <c r="A263" s="154"/>
      <c r="B263" s="154"/>
      <c r="C263" s="154"/>
      <c r="D263" s="130"/>
      <c r="E263" s="154"/>
      <c r="F263" s="154"/>
      <c r="G263" s="154"/>
      <c r="H263" s="154"/>
    </row>
    <row r="264" spans="1:8" s="131" customFormat="1" ht="12.75">
      <c r="A264" s="154"/>
      <c r="B264" s="154"/>
      <c r="C264" s="154"/>
      <c r="D264" s="130"/>
      <c r="E264" s="154"/>
      <c r="F264" s="154"/>
      <c r="G264" s="154"/>
      <c r="H264" s="154"/>
    </row>
    <row r="265" spans="1:8" s="131" customFormat="1" ht="12.75">
      <c r="A265" s="154"/>
      <c r="B265" s="154"/>
      <c r="C265" s="154"/>
      <c r="D265" s="130"/>
      <c r="E265" s="154"/>
      <c r="F265" s="154"/>
      <c r="G265" s="154"/>
      <c r="H265" s="154"/>
    </row>
    <row r="266" spans="1:8" s="131" customFormat="1" ht="12.75">
      <c r="A266" s="154"/>
      <c r="B266" s="154"/>
      <c r="C266" s="154"/>
      <c r="D266" s="130"/>
      <c r="E266" s="154"/>
      <c r="F266" s="154"/>
      <c r="G266" s="154"/>
      <c r="H266" s="154"/>
    </row>
    <row r="267" spans="1:8" s="131" customFormat="1" ht="12.75">
      <c r="A267" s="154"/>
      <c r="B267" s="154"/>
      <c r="C267" s="154"/>
      <c r="D267" s="130"/>
      <c r="E267" s="154"/>
      <c r="F267" s="154"/>
      <c r="G267" s="154"/>
      <c r="H267" s="154"/>
    </row>
    <row r="268" spans="1:8" s="131" customFormat="1" ht="12.75">
      <c r="A268" s="154"/>
      <c r="B268" s="154"/>
      <c r="C268" s="154"/>
      <c r="D268" s="130"/>
      <c r="E268" s="154"/>
      <c r="F268" s="154"/>
      <c r="G268" s="154"/>
      <c r="H268" s="154"/>
    </row>
    <row r="269" spans="1:8" s="131" customFormat="1" ht="12.75">
      <c r="A269" s="154"/>
      <c r="B269" s="154"/>
      <c r="C269" s="154"/>
      <c r="D269" s="130"/>
      <c r="E269" s="154"/>
      <c r="F269" s="154"/>
      <c r="G269" s="154"/>
      <c r="H269" s="154"/>
    </row>
    <row r="270" spans="1:8" s="131" customFormat="1" ht="12.75">
      <c r="A270" s="154"/>
      <c r="B270" s="154"/>
      <c r="C270" s="154"/>
      <c r="D270" s="130"/>
      <c r="E270" s="154"/>
      <c r="F270" s="154"/>
      <c r="G270" s="154"/>
      <c r="H270" s="154"/>
    </row>
    <row r="271" spans="1:8" s="131" customFormat="1" ht="12.75">
      <c r="A271" s="154"/>
      <c r="B271" s="154"/>
      <c r="C271" s="154"/>
      <c r="D271" s="130"/>
      <c r="E271" s="154"/>
      <c r="F271" s="154"/>
      <c r="G271" s="154"/>
      <c r="H271" s="154"/>
    </row>
    <row r="272" spans="1:8" s="131" customFormat="1" ht="12.75">
      <c r="A272" s="154"/>
      <c r="B272" s="154"/>
      <c r="C272" s="154"/>
      <c r="D272" s="130"/>
      <c r="E272" s="154"/>
      <c r="F272" s="154"/>
      <c r="G272" s="154"/>
      <c r="H272" s="154"/>
    </row>
    <row r="273" spans="1:8" s="131" customFormat="1" ht="12.75">
      <c r="A273" s="154"/>
      <c r="B273" s="154"/>
      <c r="C273" s="154"/>
      <c r="D273" s="130"/>
      <c r="E273" s="154"/>
      <c r="F273" s="154"/>
      <c r="G273" s="154"/>
      <c r="H273" s="154"/>
    </row>
    <row r="274" spans="1:8" s="131" customFormat="1" ht="12.75">
      <c r="A274" s="154"/>
      <c r="B274" s="154"/>
      <c r="C274" s="154"/>
      <c r="D274" s="130"/>
      <c r="E274" s="154"/>
      <c r="F274" s="154"/>
      <c r="G274" s="154"/>
      <c r="H274" s="154"/>
    </row>
    <row r="275" spans="1:8" s="131" customFormat="1" ht="12.75">
      <c r="A275" s="154"/>
      <c r="B275" s="154"/>
      <c r="C275" s="154"/>
      <c r="D275" s="130"/>
      <c r="E275" s="154"/>
      <c r="F275" s="154"/>
      <c r="G275" s="154"/>
      <c r="H275" s="154"/>
    </row>
    <row r="276" spans="1:8" s="131" customFormat="1" ht="12.75">
      <c r="A276" s="154"/>
      <c r="B276" s="154"/>
      <c r="C276" s="154"/>
      <c r="D276" s="130"/>
      <c r="E276" s="154"/>
      <c r="F276" s="154"/>
      <c r="G276" s="154"/>
      <c r="H276" s="154"/>
    </row>
    <row r="277" spans="1:8" s="131" customFormat="1" ht="12.75">
      <c r="A277" s="154"/>
      <c r="B277" s="154"/>
      <c r="C277" s="154"/>
      <c r="D277" s="130"/>
      <c r="E277" s="154"/>
      <c r="F277" s="154"/>
      <c r="G277" s="154"/>
      <c r="H277" s="154"/>
    </row>
    <row r="278" spans="1:8" s="131" customFormat="1" ht="12.75">
      <c r="A278" s="154"/>
      <c r="B278" s="154"/>
      <c r="C278" s="154"/>
      <c r="D278" s="130"/>
      <c r="E278" s="154"/>
      <c r="F278" s="154"/>
      <c r="G278" s="154"/>
      <c r="H278" s="154"/>
    </row>
    <row r="279" spans="1:8" s="131" customFormat="1" ht="12.75">
      <c r="A279" s="154"/>
      <c r="B279" s="154"/>
      <c r="C279" s="154"/>
      <c r="D279" s="130"/>
      <c r="E279" s="154"/>
      <c r="F279" s="154"/>
      <c r="G279" s="154"/>
      <c r="H279" s="154"/>
    </row>
    <row r="280" spans="1:8" s="131" customFormat="1" ht="12.75">
      <c r="A280" s="154"/>
      <c r="B280" s="154"/>
      <c r="C280" s="154"/>
      <c r="D280" s="130"/>
      <c r="E280" s="154"/>
      <c r="F280" s="154"/>
      <c r="G280" s="154"/>
      <c r="H280" s="154"/>
    </row>
    <row r="281" spans="1:8" s="131" customFormat="1" ht="12.75">
      <c r="A281" s="154"/>
      <c r="B281" s="154"/>
      <c r="C281" s="154"/>
      <c r="D281" s="130"/>
      <c r="E281" s="154"/>
      <c r="F281" s="154"/>
      <c r="G281" s="154"/>
      <c r="H281" s="154"/>
    </row>
    <row r="282" spans="1:8" s="131" customFormat="1" ht="12.75">
      <c r="A282" s="154"/>
      <c r="B282" s="154"/>
      <c r="C282" s="154"/>
      <c r="D282" s="130"/>
      <c r="E282" s="154"/>
      <c r="F282" s="154"/>
      <c r="G282" s="154"/>
      <c r="H282" s="154"/>
    </row>
    <row r="283" spans="1:8" s="131" customFormat="1" ht="12.75">
      <c r="A283" s="154"/>
      <c r="B283" s="154"/>
      <c r="C283" s="154"/>
      <c r="D283" s="130"/>
      <c r="E283" s="154"/>
      <c r="F283" s="154"/>
      <c r="G283" s="154"/>
      <c r="H283" s="154"/>
    </row>
    <row r="284" spans="1:8" s="131" customFormat="1" ht="12.75">
      <c r="A284" s="154"/>
      <c r="B284" s="154"/>
      <c r="C284" s="154"/>
      <c r="D284" s="130"/>
      <c r="E284" s="154"/>
      <c r="F284" s="154"/>
      <c r="G284" s="154"/>
      <c r="H284" s="154"/>
    </row>
    <row r="285" spans="1:8" s="131" customFormat="1" ht="12.75">
      <c r="A285" s="154"/>
      <c r="B285" s="154"/>
      <c r="C285" s="154"/>
      <c r="D285" s="130"/>
      <c r="E285" s="154"/>
      <c r="F285" s="154"/>
      <c r="G285" s="154"/>
      <c r="H285" s="154"/>
    </row>
    <row r="286" spans="1:8" s="131" customFormat="1" ht="12.75">
      <c r="A286" s="154"/>
      <c r="B286" s="154"/>
      <c r="C286" s="154"/>
      <c r="D286" s="130"/>
      <c r="E286" s="154"/>
      <c r="F286" s="154"/>
      <c r="G286" s="154"/>
      <c r="H286" s="154"/>
    </row>
    <row r="287" spans="1:8" s="131" customFormat="1" ht="12.75">
      <c r="A287" s="154"/>
      <c r="B287" s="154"/>
      <c r="C287" s="154"/>
      <c r="D287" s="130"/>
      <c r="E287" s="154"/>
      <c r="F287" s="154"/>
      <c r="G287" s="154"/>
      <c r="H287" s="154"/>
    </row>
    <row r="288" spans="1:8" s="131" customFormat="1" ht="12.75">
      <c r="A288" s="154"/>
      <c r="B288" s="154"/>
      <c r="C288" s="154"/>
      <c r="D288" s="130"/>
      <c r="E288" s="154"/>
      <c r="F288" s="154"/>
      <c r="G288" s="154"/>
      <c r="H288" s="154"/>
    </row>
    <row r="289" spans="1:8" s="131" customFormat="1" ht="12.75">
      <c r="A289" s="154"/>
      <c r="B289" s="154"/>
      <c r="C289" s="154"/>
      <c r="D289" s="130"/>
      <c r="E289" s="154"/>
      <c r="F289" s="154"/>
      <c r="G289" s="154"/>
      <c r="H289" s="154"/>
    </row>
    <row r="290" spans="1:8" s="131" customFormat="1" ht="12.75">
      <c r="A290" s="154"/>
      <c r="B290" s="154"/>
      <c r="C290" s="154"/>
      <c r="D290" s="130"/>
      <c r="E290" s="154"/>
      <c r="F290" s="154"/>
      <c r="G290" s="154"/>
      <c r="H290" s="154"/>
    </row>
    <row r="291" spans="1:8" s="131" customFormat="1" ht="12.75">
      <c r="A291" s="154"/>
      <c r="B291" s="154"/>
      <c r="C291" s="154"/>
      <c r="D291" s="130"/>
      <c r="E291" s="154"/>
      <c r="F291" s="154"/>
      <c r="G291" s="154"/>
      <c r="H291" s="154"/>
    </row>
    <row r="292" spans="1:8" s="131" customFormat="1" ht="12.75">
      <c r="A292" s="154"/>
      <c r="B292" s="154"/>
      <c r="C292" s="154"/>
      <c r="D292" s="130"/>
      <c r="E292" s="154"/>
      <c r="F292" s="154"/>
      <c r="G292" s="154"/>
      <c r="H292" s="154"/>
    </row>
    <row r="293" spans="1:8" s="131" customFormat="1" ht="12.75">
      <c r="A293" s="154"/>
      <c r="B293" s="154"/>
      <c r="C293" s="154"/>
      <c r="D293" s="130"/>
      <c r="E293" s="154"/>
      <c r="F293" s="154"/>
      <c r="G293" s="154"/>
      <c r="H293" s="154"/>
    </row>
    <row r="294" spans="1:8" s="131" customFormat="1" ht="12.75">
      <c r="A294" s="154"/>
      <c r="B294" s="154"/>
      <c r="C294" s="154"/>
      <c r="D294" s="130"/>
      <c r="E294" s="154"/>
      <c r="F294" s="154"/>
      <c r="G294" s="154"/>
      <c r="H294" s="154"/>
    </row>
    <row r="295" spans="1:8" s="131" customFormat="1" ht="12.75">
      <c r="A295" s="154"/>
      <c r="B295" s="154"/>
      <c r="C295" s="154"/>
      <c r="D295" s="130"/>
      <c r="E295" s="154"/>
      <c r="F295" s="154"/>
      <c r="G295" s="154"/>
      <c r="H295" s="154"/>
    </row>
    <row r="296" spans="1:8" s="131" customFormat="1" ht="12.75">
      <c r="A296" s="154"/>
      <c r="B296" s="154"/>
      <c r="C296" s="154"/>
      <c r="D296" s="130"/>
      <c r="E296" s="154"/>
      <c r="F296" s="154"/>
      <c r="G296" s="154"/>
      <c r="H296" s="154"/>
    </row>
    <row r="297" spans="1:8" s="131" customFormat="1" ht="12.75">
      <c r="A297" s="154"/>
      <c r="B297" s="154"/>
      <c r="C297" s="154"/>
      <c r="D297" s="130"/>
      <c r="E297" s="154"/>
      <c r="F297" s="154"/>
      <c r="G297" s="154"/>
      <c r="H297" s="154"/>
    </row>
    <row r="298" spans="1:8" s="131" customFormat="1" ht="12.75">
      <c r="A298" s="154"/>
      <c r="B298" s="154"/>
      <c r="C298" s="154"/>
      <c r="D298" s="130"/>
      <c r="E298" s="154"/>
      <c r="F298" s="154"/>
      <c r="G298" s="154"/>
      <c r="H298" s="154"/>
    </row>
    <row r="299" spans="1:8" s="131" customFormat="1" ht="12.75">
      <c r="A299" s="154"/>
      <c r="B299" s="154"/>
      <c r="C299" s="154"/>
      <c r="D299" s="130"/>
      <c r="E299" s="154"/>
      <c r="F299" s="154"/>
      <c r="G299" s="154"/>
      <c r="H299" s="154"/>
    </row>
    <row r="300" spans="1:8" s="131" customFormat="1" ht="12.75">
      <c r="A300" s="154"/>
      <c r="B300" s="154"/>
      <c r="C300" s="154"/>
      <c r="D300" s="130"/>
      <c r="E300" s="154"/>
      <c r="F300" s="154"/>
      <c r="G300" s="154"/>
      <c r="H300" s="154"/>
    </row>
    <row r="301" spans="1:8" s="131" customFormat="1" ht="12.75">
      <c r="A301" s="154"/>
      <c r="B301" s="154"/>
      <c r="C301" s="154"/>
      <c r="D301" s="130"/>
      <c r="E301" s="154"/>
      <c r="F301" s="154"/>
      <c r="G301" s="154"/>
      <c r="H301" s="154"/>
    </row>
    <row r="302" spans="1:8" s="131" customFormat="1" ht="12.75">
      <c r="A302" s="154"/>
      <c r="B302" s="154"/>
      <c r="C302" s="154"/>
      <c r="D302" s="130"/>
      <c r="E302" s="154"/>
      <c r="F302" s="154"/>
      <c r="G302" s="154"/>
      <c r="H302" s="154"/>
    </row>
    <row r="303" spans="1:8" s="131" customFormat="1" ht="12.75">
      <c r="A303" s="154"/>
      <c r="B303" s="154"/>
      <c r="C303" s="154"/>
      <c r="D303" s="130"/>
      <c r="E303" s="154"/>
      <c r="F303" s="154"/>
      <c r="G303" s="154"/>
      <c r="H303" s="154"/>
    </row>
    <row r="304" spans="1:8" s="131" customFormat="1" ht="12.75">
      <c r="A304" s="154"/>
      <c r="B304" s="154"/>
      <c r="C304" s="154"/>
      <c r="D304" s="130"/>
      <c r="E304" s="154"/>
      <c r="F304" s="154"/>
      <c r="G304" s="154"/>
      <c r="H304" s="154"/>
    </row>
    <row r="305" spans="1:8" s="131" customFormat="1" ht="12.75">
      <c r="A305" s="154"/>
      <c r="B305" s="154"/>
      <c r="C305" s="154"/>
      <c r="D305" s="130"/>
      <c r="E305" s="154"/>
      <c r="F305" s="154"/>
      <c r="G305" s="154"/>
      <c r="H305" s="154"/>
    </row>
    <row r="306" spans="1:8" s="131" customFormat="1" ht="12.75">
      <c r="A306" s="154"/>
      <c r="B306" s="154"/>
      <c r="C306" s="154"/>
      <c r="D306" s="130"/>
      <c r="E306" s="154"/>
      <c r="F306" s="154"/>
      <c r="G306" s="154"/>
      <c r="H306" s="154"/>
    </row>
    <row r="307" spans="1:8" s="131" customFormat="1" ht="12.75">
      <c r="A307" s="154"/>
      <c r="B307" s="154"/>
      <c r="C307" s="154"/>
      <c r="D307" s="130"/>
      <c r="E307" s="154"/>
      <c r="F307" s="154"/>
      <c r="G307" s="154"/>
      <c r="H307" s="154"/>
    </row>
    <row r="308" spans="1:8" s="131" customFormat="1" ht="12.75">
      <c r="A308" s="154"/>
      <c r="B308" s="154"/>
      <c r="C308" s="154"/>
      <c r="D308" s="130"/>
      <c r="E308" s="154"/>
      <c r="F308" s="154"/>
      <c r="G308" s="154"/>
      <c r="H308" s="154"/>
    </row>
    <row r="309" spans="1:8" s="131" customFormat="1" ht="12.75">
      <c r="A309" s="154"/>
      <c r="B309" s="154"/>
      <c r="C309" s="154"/>
      <c r="D309" s="130"/>
      <c r="E309" s="154"/>
      <c r="F309" s="154"/>
      <c r="G309" s="154"/>
      <c r="H309" s="154"/>
    </row>
    <row r="310" spans="1:8" s="131" customFormat="1" ht="12.75">
      <c r="A310" s="154"/>
      <c r="B310" s="154"/>
      <c r="C310" s="154"/>
      <c r="D310" s="130"/>
      <c r="E310" s="154"/>
      <c r="F310" s="154"/>
      <c r="G310" s="154"/>
      <c r="H310" s="154"/>
    </row>
    <row r="311" spans="1:8" s="131" customFormat="1" ht="12.75">
      <c r="A311" s="154"/>
      <c r="B311" s="154"/>
      <c r="C311" s="154"/>
      <c r="D311" s="130"/>
      <c r="E311" s="154"/>
      <c r="F311" s="154"/>
      <c r="G311" s="154"/>
      <c r="H311" s="154"/>
    </row>
    <row r="312" spans="1:8" s="131" customFormat="1" ht="12.75">
      <c r="A312" s="154"/>
      <c r="B312" s="154"/>
      <c r="C312" s="154"/>
      <c r="D312" s="130"/>
      <c r="E312" s="154"/>
      <c r="F312" s="154"/>
      <c r="G312" s="154"/>
      <c r="H312" s="154"/>
    </row>
    <row r="313" spans="1:8" s="131" customFormat="1" ht="12.75">
      <c r="A313" s="154"/>
      <c r="B313" s="154"/>
      <c r="C313" s="154"/>
      <c r="D313" s="130"/>
      <c r="E313" s="154"/>
      <c r="F313" s="154"/>
      <c r="G313" s="154"/>
      <c r="H313" s="154"/>
    </row>
    <row r="314" spans="1:8" s="131" customFormat="1" ht="12.75">
      <c r="A314" s="154"/>
      <c r="B314" s="154"/>
      <c r="C314" s="154"/>
      <c r="D314" s="130"/>
      <c r="E314" s="154"/>
      <c r="F314" s="154"/>
      <c r="G314" s="154"/>
      <c r="H314" s="154"/>
    </row>
    <row r="315" spans="1:8" s="131" customFormat="1" ht="12.75">
      <c r="A315" s="154"/>
      <c r="B315" s="154"/>
      <c r="C315" s="154"/>
      <c r="D315" s="130"/>
      <c r="E315" s="154"/>
      <c r="F315" s="154"/>
      <c r="G315" s="154"/>
      <c r="H315" s="154"/>
    </row>
    <row r="316" spans="1:8" s="131" customFormat="1" ht="12.75">
      <c r="A316" s="154"/>
      <c r="B316" s="154"/>
      <c r="C316" s="154"/>
      <c r="D316" s="130"/>
      <c r="E316" s="154"/>
      <c r="F316" s="154"/>
      <c r="G316" s="154"/>
      <c r="H316" s="154"/>
    </row>
    <row r="317" spans="1:8" s="131" customFormat="1" ht="12.75">
      <c r="A317" s="154"/>
      <c r="B317" s="154"/>
      <c r="C317" s="154"/>
      <c r="D317" s="130"/>
      <c r="E317" s="154"/>
      <c r="F317" s="154"/>
      <c r="G317" s="154"/>
      <c r="H317" s="154"/>
    </row>
    <row r="318" spans="1:8" s="131" customFormat="1" ht="12.75">
      <c r="A318" s="154"/>
      <c r="B318" s="154"/>
      <c r="C318" s="154"/>
      <c r="D318" s="130"/>
      <c r="E318" s="154"/>
      <c r="F318" s="154"/>
      <c r="G318" s="154"/>
      <c r="H318" s="154"/>
    </row>
    <row r="319" spans="1:8" s="131" customFormat="1" ht="12.75">
      <c r="A319" s="154"/>
      <c r="B319" s="154"/>
      <c r="C319" s="154"/>
      <c r="D319" s="130"/>
      <c r="E319" s="154"/>
      <c r="F319" s="154"/>
      <c r="G319" s="154"/>
      <c r="H319" s="154"/>
    </row>
    <row r="320" spans="1:8" s="131" customFormat="1" ht="12.75">
      <c r="A320" s="154"/>
      <c r="B320" s="154"/>
      <c r="C320" s="154"/>
      <c r="D320" s="130"/>
      <c r="E320" s="154"/>
      <c r="F320" s="154"/>
      <c r="G320" s="154"/>
      <c r="H320" s="154"/>
    </row>
    <row r="321" spans="1:8" s="131" customFormat="1" ht="12.75">
      <c r="A321" s="154"/>
      <c r="B321" s="154"/>
      <c r="C321" s="154"/>
      <c r="D321" s="130"/>
      <c r="E321" s="154"/>
      <c r="F321" s="154"/>
      <c r="G321" s="154"/>
      <c r="H321" s="154"/>
    </row>
    <row r="322" spans="1:8" s="131" customFormat="1" ht="12.75">
      <c r="A322" s="154"/>
      <c r="B322" s="154"/>
      <c r="C322" s="154"/>
      <c r="D322" s="130"/>
      <c r="E322" s="154"/>
      <c r="F322" s="154"/>
      <c r="G322" s="154"/>
      <c r="H322" s="154"/>
    </row>
    <row r="323" spans="1:8" s="131" customFormat="1" ht="12.75">
      <c r="A323" s="154"/>
      <c r="B323" s="154"/>
      <c r="C323" s="154"/>
      <c r="D323" s="130"/>
      <c r="E323" s="154"/>
      <c r="F323" s="154"/>
      <c r="G323" s="154"/>
      <c r="H323" s="154"/>
    </row>
    <row r="324" spans="1:8" s="131" customFormat="1" ht="12.75">
      <c r="A324" s="154"/>
      <c r="B324" s="154"/>
      <c r="C324" s="154"/>
      <c r="D324" s="130"/>
      <c r="E324" s="154"/>
      <c r="F324" s="154"/>
      <c r="G324" s="154"/>
      <c r="H324" s="154"/>
    </row>
    <row r="325" spans="1:8" s="131" customFormat="1" ht="12.75">
      <c r="A325" s="154"/>
      <c r="B325" s="154"/>
      <c r="C325" s="154"/>
      <c r="D325" s="130"/>
      <c r="E325" s="154"/>
      <c r="F325" s="154"/>
      <c r="G325" s="154"/>
      <c r="H325" s="154"/>
    </row>
    <row r="326" spans="1:8" s="131" customFormat="1" ht="12.75">
      <c r="A326" s="154"/>
      <c r="B326" s="154"/>
      <c r="C326" s="154"/>
      <c r="D326" s="130"/>
      <c r="E326" s="154"/>
      <c r="F326" s="154"/>
      <c r="G326" s="154"/>
      <c r="H326" s="154"/>
    </row>
    <row r="327" spans="1:8" s="131" customFormat="1" ht="12.75">
      <c r="A327" s="154"/>
      <c r="B327" s="154"/>
      <c r="C327" s="154"/>
      <c r="D327" s="130"/>
      <c r="E327" s="154"/>
      <c r="F327" s="154"/>
      <c r="G327" s="154"/>
      <c r="H327" s="154"/>
    </row>
    <row r="328" spans="1:8" s="131" customFormat="1" ht="12.75">
      <c r="A328" s="154"/>
      <c r="B328" s="154"/>
      <c r="C328" s="154"/>
      <c r="D328" s="130"/>
      <c r="E328" s="154"/>
      <c r="F328" s="154"/>
      <c r="G328" s="154"/>
      <c r="H328" s="154"/>
    </row>
    <row r="329" spans="1:8" s="131" customFormat="1" ht="12.75">
      <c r="A329" s="154"/>
      <c r="B329" s="154"/>
      <c r="C329" s="154"/>
      <c r="D329" s="130"/>
      <c r="E329" s="154"/>
      <c r="F329" s="154"/>
      <c r="G329" s="154"/>
      <c r="H329" s="154"/>
    </row>
    <row r="330" spans="1:8" s="131" customFormat="1" ht="12.75">
      <c r="A330" s="154"/>
      <c r="B330" s="154"/>
      <c r="C330" s="154"/>
      <c r="D330" s="130"/>
      <c r="E330" s="154"/>
      <c r="F330" s="154"/>
      <c r="G330" s="154"/>
      <c r="H330" s="154"/>
    </row>
    <row r="331" spans="1:8" s="131" customFormat="1" ht="12.75">
      <c r="A331" s="154"/>
      <c r="B331" s="154"/>
      <c r="C331" s="154"/>
      <c r="D331" s="130"/>
      <c r="E331" s="154"/>
      <c r="F331" s="154"/>
      <c r="G331" s="154"/>
      <c r="H331" s="154"/>
    </row>
    <row r="332" spans="1:8" s="131" customFormat="1" ht="12.75">
      <c r="A332" s="154"/>
      <c r="B332" s="154"/>
      <c r="C332" s="154"/>
      <c r="D332" s="130"/>
      <c r="E332" s="154"/>
      <c r="F332" s="154"/>
      <c r="G332" s="154"/>
      <c r="H332" s="154"/>
    </row>
    <row r="333" spans="1:8" s="131" customFormat="1" ht="12.75">
      <c r="A333" s="154"/>
      <c r="B333" s="154"/>
      <c r="C333" s="154"/>
      <c r="D333" s="130"/>
      <c r="E333" s="154"/>
      <c r="F333" s="154"/>
      <c r="G333" s="154"/>
      <c r="H333" s="154"/>
    </row>
    <row r="334" spans="1:8" s="131" customFormat="1" ht="12.75">
      <c r="A334" s="154"/>
      <c r="B334" s="154"/>
      <c r="C334" s="154"/>
      <c r="D334" s="130"/>
      <c r="E334" s="154"/>
      <c r="F334" s="154"/>
      <c r="G334" s="154"/>
      <c r="H334" s="154"/>
    </row>
    <row r="335" spans="1:8" s="131" customFormat="1" ht="12.75">
      <c r="A335" s="154"/>
      <c r="B335" s="154"/>
      <c r="C335" s="154"/>
      <c r="D335" s="130"/>
      <c r="E335" s="154"/>
      <c r="F335" s="154"/>
      <c r="G335" s="154"/>
      <c r="H335" s="154"/>
    </row>
    <row r="336" spans="1:8" s="131" customFormat="1" ht="12.75">
      <c r="A336" s="154"/>
      <c r="B336" s="154"/>
      <c r="C336" s="154"/>
      <c r="D336" s="130"/>
      <c r="E336" s="154"/>
      <c r="F336" s="154"/>
      <c r="G336" s="154"/>
      <c r="H336" s="154"/>
    </row>
    <row r="337" spans="1:8" s="131" customFormat="1" ht="12.75">
      <c r="A337" s="154"/>
      <c r="B337" s="154"/>
      <c r="C337" s="154"/>
      <c r="D337" s="130"/>
      <c r="E337" s="154"/>
      <c r="F337" s="154"/>
      <c r="G337" s="154"/>
      <c r="H337" s="154"/>
    </row>
    <row r="338" spans="1:8" s="131" customFormat="1" ht="12.75">
      <c r="A338" s="154"/>
      <c r="B338" s="154"/>
      <c r="C338" s="154"/>
      <c r="D338" s="130"/>
      <c r="E338" s="154"/>
      <c r="F338" s="154"/>
      <c r="G338" s="154"/>
      <c r="H338" s="154"/>
    </row>
    <row r="339" spans="1:8" s="131" customFormat="1" ht="12.75">
      <c r="A339" s="154"/>
      <c r="B339" s="154"/>
      <c r="C339" s="154"/>
      <c r="D339" s="130"/>
      <c r="E339" s="154"/>
      <c r="F339" s="154"/>
      <c r="G339" s="154"/>
      <c r="H339" s="154"/>
    </row>
    <row r="340" spans="1:8" s="131" customFormat="1" ht="12.75">
      <c r="A340" s="154"/>
      <c r="B340" s="154"/>
      <c r="C340" s="154"/>
      <c r="D340" s="130"/>
      <c r="E340" s="154"/>
      <c r="F340" s="154"/>
      <c r="G340" s="154"/>
      <c r="H340" s="154"/>
    </row>
    <row r="341" spans="1:8" s="131" customFormat="1" ht="12.75">
      <c r="A341" s="154"/>
      <c r="B341" s="154"/>
      <c r="C341" s="154"/>
      <c r="D341" s="130"/>
      <c r="E341" s="154"/>
      <c r="F341" s="154"/>
      <c r="G341" s="154"/>
      <c r="H341" s="154"/>
    </row>
    <row r="342" spans="1:8" s="131" customFormat="1" ht="12.75">
      <c r="A342" s="154"/>
      <c r="B342" s="154"/>
      <c r="C342" s="154"/>
      <c r="D342" s="130"/>
      <c r="E342" s="154"/>
      <c r="F342" s="154"/>
      <c r="G342" s="154"/>
      <c r="H342" s="154"/>
    </row>
    <row r="343" spans="1:8" s="131" customFormat="1" ht="12.75">
      <c r="A343" s="154"/>
      <c r="B343" s="154"/>
      <c r="C343" s="154"/>
      <c r="D343" s="130"/>
      <c r="E343" s="154"/>
      <c r="F343" s="154"/>
      <c r="G343" s="154"/>
      <c r="H343" s="154"/>
    </row>
    <row r="344" spans="1:8" s="131" customFormat="1" ht="12.75">
      <c r="A344" s="154"/>
      <c r="B344" s="154"/>
      <c r="C344" s="154"/>
      <c r="D344" s="130"/>
      <c r="E344" s="154"/>
      <c r="F344" s="154"/>
      <c r="G344" s="154"/>
      <c r="H344" s="154"/>
    </row>
    <row r="345" spans="1:8" s="131" customFormat="1" ht="12.75">
      <c r="A345" s="154"/>
      <c r="B345" s="154"/>
      <c r="C345" s="154"/>
      <c r="D345" s="130"/>
      <c r="E345" s="154"/>
      <c r="F345" s="154"/>
      <c r="G345" s="154"/>
      <c r="H345" s="154"/>
    </row>
    <row r="346" spans="1:8" s="131" customFormat="1" ht="12.75">
      <c r="A346" s="154"/>
      <c r="B346" s="154"/>
      <c r="C346" s="154"/>
      <c r="D346" s="130"/>
      <c r="E346" s="154"/>
      <c r="F346" s="154"/>
      <c r="G346" s="154"/>
      <c r="H346" s="154"/>
    </row>
    <row r="347" spans="1:8" s="131" customFormat="1" ht="12.75">
      <c r="A347" s="154"/>
      <c r="B347" s="154"/>
      <c r="C347" s="154"/>
      <c r="D347" s="130"/>
      <c r="E347" s="154"/>
      <c r="F347" s="154"/>
      <c r="G347" s="154"/>
      <c r="H347" s="154"/>
    </row>
    <row r="348" spans="1:8" s="131" customFormat="1" ht="12.75">
      <c r="A348" s="154"/>
      <c r="B348" s="154"/>
      <c r="C348" s="154"/>
      <c r="D348" s="130"/>
      <c r="E348" s="154"/>
      <c r="F348" s="154"/>
      <c r="G348" s="154"/>
      <c r="H348" s="154"/>
    </row>
    <row r="349" spans="1:8" s="131" customFormat="1" ht="12.75">
      <c r="A349" s="154"/>
      <c r="B349" s="154"/>
      <c r="C349" s="154"/>
      <c r="D349" s="130"/>
      <c r="E349" s="154"/>
      <c r="F349" s="154"/>
      <c r="G349" s="154"/>
      <c r="H349" s="154"/>
    </row>
    <row r="350" spans="1:8" s="131" customFormat="1" ht="12.75">
      <c r="A350" s="154"/>
      <c r="B350" s="154"/>
      <c r="C350" s="154"/>
      <c r="D350" s="130"/>
      <c r="E350" s="154"/>
      <c r="F350" s="154"/>
      <c r="G350" s="154"/>
      <c r="H350" s="154"/>
    </row>
    <row r="351" spans="1:8" s="131" customFormat="1" ht="12.75">
      <c r="A351" s="154"/>
      <c r="B351" s="154"/>
      <c r="C351" s="154"/>
      <c r="D351" s="130"/>
      <c r="E351" s="154"/>
      <c r="F351" s="154"/>
      <c r="G351" s="154"/>
      <c r="H351" s="154"/>
    </row>
    <row r="352" spans="1:8" s="131" customFormat="1" ht="12.75">
      <c r="A352" s="154"/>
      <c r="B352" s="154"/>
      <c r="C352" s="154"/>
      <c r="D352" s="130"/>
      <c r="E352" s="154"/>
      <c r="F352" s="154"/>
      <c r="G352" s="154"/>
      <c r="H352" s="154"/>
    </row>
    <row r="353" spans="1:8" s="131" customFormat="1" ht="12.75">
      <c r="A353" s="154"/>
      <c r="B353" s="154"/>
      <c r="C353" s="154"/>
      <c r="D353" s="130"/>
      <c r="E353" s="154"/>
      <c r="F353" s="154"/>
      <c r="G353" s="154"/>
      <c r="H353" s="154"/>
    </row>
    <row r="354" spans="1:8" s="131" customFormat="1" ht="12.75">
      <c r="A354" s="154"/>
      <c r="B354" s="154"/>
      <c r="C354" s="154"/>
      <c r="D354" s="130"/>
      <c r="E354" s="154"/>
      <c r="F354" s="154"/>
      <c r="G354" s="154"/>
      <c r="H354" s="154"/>
    </row>
    <row r="355" spans="1:8" s="131" customFormat="1" ht="12.75">
      <c r="A355" s="154"/>
      <c r="B355" s="154"/>
      <c r="C355" s="154"/>
      <c r="D355" s="130"/>
      <c r="E355" s="154"/>
      <c r="F355" s="154"/>
      <c r="G355" s="154"/>
      <c r="H355" s="154"/>
    </row>
    <row r="356" spans="1:8" s="131" customFormat="1" ht="12.75">
      <c r="A356" s="154"/>
      <c r="B356" s="154"/>
      <c r="C356" s="154"/>
      <c r="D356" s="130"/>
      <c r="E356" s="154"/>
      <c r="F356" s="154"/>
      <c r="G356" s="154"/>
      <c r="H356" s="154"/>
    </row>
    <row r="357" spans="1:8" s="131" customFormat="1" ht="12.75">
      <c r="A357" s="154"/>
      <c r="B357" s="154"/>
      <c r="C357" s="154"/>
      <c r="D357" s="130"/>
      <c r="E357" s="154"/>
      <c r="F357" s="154"/>
      <c r="G357" s="154"/>
      <c r="H357" s="154"/>
    </row>
    <row r="358" spans="1:8" s="131" customFormat="1" ht="12.75">
      <c r="A358" s="154"/>
      <c r="B358" s="154"/>
      <c r="C358" s="154"/>
      <c r="D358" s="130"/>
      <c r="E358" s="154"/>
      <c r="F358" s="154"/>
      <c r="G358" s="154"/>
      <c r="H358" s="154"/>
    </row>
    <row r="359" spans="1:8" s="131" customFormat="1" ht="12.75">
      <c r="A359" s="154"/>
      <c r="B359" s="154"/>
      <c r="C359" s="154"/>
      <c r="D359" s="130"/>
      <c r="E359" s="154"/>
      <c r="F359" s="154"/>
      <c r="G359" s="154"/>
      <c r="H359" s="154"/>
    </row>
    <row r="360" spans="1:8" s="131" customFormat="1" ht="12.75">
      <c r="A360" s="154"/>
      <c r="B360" s="154"/>
      <c r="C360" s="154"/>
      <c r="D360" s="130"/>
      <c r="E360" s="154"/>
      <c r="F360" s="154"/>
      <c r="G360" s="154"/>
      <c r="H360" s="154"/>
    </row>
    <row r="361" spans="1:8" s="131" customFormat="1" ht="12.75">
      <c r="A361" s="154"/>
      <c r="B361" s="154"/>
      <c r="C361" s="154"/>
      <c r="D361" s="130"/>
      <c r="E361" s="154"/>
      <c r="F361" s="154"/>
      <c r="G361" s="154"/>
      <c r="H361" s="154"/>
    </row>
    <row r="362" spans="1:8" s="131" customFormat="1" ht="12.75">
      <c r="A362" s="154"/>
      <c r="B362" s="154"/>
      <c r="C362" s="154"/>
      <c r="D362" s="130"/>
      <c r="E362" s="154"/>
      <c r="F362" s="154"/>
      <c r="G362" s="154"/>
      <c r="H362" s="154"/>
    </row>
    <row r="363" spans="1:8" s="131" customFormat="1" ht="12.75">
      <c r="A363" s="154"/>
      <c r="B363" s="154"/>
      <c r="C363" s="154"/>
      <c r="D363" s="130"/>
      <c r="E363" s="154"/>
      <c r="F363" s="154"/>
      <c r="G363" s="154"/>
      <c r="H363" s="154"/>
    </row>
    <row r="364" spans="1:8" s="131" customFormat="1" ht="12.75">
      <c r="A364" s="154"/>
      <c r="B364" s="154"/>
      <c r="C364" s="154"/>
      <c r="D364" s="130"/>
      <c r="E364" s="154"/>
      <c r="F364" s="154"/>
      <c r="G364" s="154"/>
      <c r="H364" s="154"/>
    </row>
    <row r="365" spans="1:8" s="131" customFormat="1" ht="12.75">
      <c r="A365" s="154"/>
      <c r="B365" s="154"/>
      <c r="C365" s="154"/>
      <c r="D365" s="130"/>
      <c r="E365" s="154"/>
      <c r="F365" s="154"/>
      <c r="G365" s="154"/>
      <c r="H365" s="154"/>
    </row>
    <row r="366" spans="1:8" s="131" customFormat="1" ht="12.75">
      <c r="A366" s="154"/>
      <c r="B366" s="154"/>
      <c r="C366" s="154"/>
      <c r="D366" s="130"/>
      <c r="E366" s="154"/>
      <c r="F366" s="154"/>
      <c r="G366" s="154"/>
      <c r="H366" s="154"/>
    </row>
    <row r="367" spans="1:8" s="131" customFormat="1" ht="12.75">
      <c r="A367" s="154"/>
      <c r="B367" s="154"/>
      <c r="C367" s="154"/>
      <c r="D367" s="130"/>
      <c r="E367" s="154"/>
      <c r="F367" s="154"/>
      <c r="G367" s="154"/>
      <c r="H367" s="154"/>
    </row>
    <row r="368" spans="1:8" s="131" customFormat="1" ht="12.75">
      <c r="A368" s="154"/>
      <c r="B368" s="154"/>
      <c r="C368" s="154"/>
      <c r="D368" s="130"/>
      <c r="E368" s="154"/>
      <c r="F368" s="154"/>
      <c r="G368" s="154"/>
      <c r="H368" s="154"/>
    </row>
    <row r="369" spans="1:8" s="131" customFormat="1" ht="12.75">
      <c r="A369" s="154"/>
      <c r="B369" s="154"/>
      <c r="C369" s="154"/>
      <c r="D369" s="130"/>
      <c r="E369" s="154"/>
      <c r="F369" s="154"/>
      <c r="G369" s="154"/>
      <c r="H369" s="154"/>
    </row>
    <row r="370" spans="1:8" s="131" customFormat="1" ht="12.75">
      <c r="A370" s="154"/>
      <c r="B370" s="154"/>
      <c r="C370" s="154"/>
      <c r="D370" s="130"/>
      <c r="E370" s="154"/>
      <c r="F370" s="154"/>
      <c r="G370" s="154"/>
      <c r="H370" s="154"/>
    </row>
    <row r="371" spans="1:8" s="131" customFormat="1" ht="12.75">
      <c r="A371" s="154"/>
      <c r="B371" s="154"/>
      <c r="C371" s="154"/>
      <c r="D371" s="130"/>
      <c r="E371" s="154"/>
      <c r="F371" s="154"/>
      <c r="G371" s="154"/>
      <c r="H371" s="154"/>
    </row>
    <row r="372" spans="1:8" s="131" customFormat="1" ht="12.75">
      <c r="A372" s="154"/>
      <c r="B372" s="154"/>
      <c r="C372" s="154"/>
      <c r="D372" s="130"/>
      <c r="E372" s="154"/>
      <c r="F372" s="154"/>
      <c r="G372" s="154"/>
      <c r="H372" s="154"/>
    </row>
    <row r="373" spans="1:8" s="131" customFormat="1" ht="12.75">
      <c r="A373" s="154"/>
      <c r="B373" s="154"/>
      <c r="C373" s="154"/>
      <c r="D373" s="130"/>
      <c r="E373" s="154"/>
      <c r="F373" s="154"/>
      <c r="G373" s="154"/>
      <c r="H373" s="154"/>
    </row>
    <row r="374" spans="1:8" s="131" customFormat="1" ht="12.75">
      <c r="A374" s="154"/>
      <c r="B374" s="154"/>
      <c r="C374" s="154"/>
      <c r="D374" s="130"/>
      <c r="E374" s="154"/>
      <c r="F374" s="154"/>
      <c r="G374" s="154"/>
      <c r="H374" s="154"/>
    </row>
    <row r="375" spans="1:8" s="131" customFormat="1" ht="12.75">
      <c r="A375" s="154"/>
      <c r="B375" s="154"/>
      <c r="C375" s="154"/>
      <c r="D375" s="130"/>
      <c r="E375" s="154"/>
      <c r="F375" s="154"/>
      <c r="G375" s="154"/>
      <c r="H375" s="154"/>
    </row>
    <row r="376" spans="1:8" s="131" customFormat="1" ht="12.75">
      <c r="A376" s="154"/>
      <c r="B376" s="154"/>
      <c r="C376" s="154"/>
      <c r="D376" s="130"/>
      <c r="E376" s="154"/>
      <c r="F376" s="154"/>
      <c r="G376" s="154"/>
      <c r="H376" s="154"/>
    </row>
    <row r="377" spans="1:8" s="131" customFormat="1" ht="12.75">
      <c r="A377" s="154"/>
      <c r="B377" s="154"/>
      <c r="C377" s="154"/>
      <c r="D377" s="130"/>
      <c r="E377" s="154"/>
      <c r="F377" s="154"/>
      <c r="G377" s="154"/>
      <c r="H377" s="154"/>
    </row>
    <row r="378" spans="1:8" s="131" customFormat="1" ht="12.75">
      <c r="A378" s="154"/>
      <c r="B378" s="154"/>
      <c r="C378" s="154"/>
      <c r="D378" s="130"/>
      <c r="E378" s="154"/>
      <c r="F378" s="154"/>
      <c r="G378" s="154"/>
      <c r="H378" s="154"/>
    </row>
    <row r="379" spans="1:8" s="131" customFormat="1" ht="12.75">
      <c r="A379" s="154"/>
      <c r="B379" s="154"/>
      <c r="C379" s="154"/>
      <c r="D379" s="130"/>
      <c r="E379" s="154"/>
      <c r="F379" s="154"/>
      <c r="G379" s="154"/>
      <c r="H379" s="154"/>
    </row>
    <row r="380" spans="1:8" s="131" customFormat="1" ht="12.75">
      <c r="A380" s="154"/>
      <c r="B380" s="154"/>
      <c r="C380" s="154"/>
      <c r="D380" s="130"/>
      <c r="E380" s="154"/>
      <c r="F380" s="154"/>
      <c r="G380" s="154"/>
      <c r="H380" s="154"/>
    </row>
    <row r="381" spans="1:8" s="131" customFormat="1" ht="12.75">
      <c r="A381" s="154"/>
      <c r="B381" s="154"/>
      <c r="C381" s="154"/>
      <c r="D381" s="130"/>
      <c r="E381" s="154"/>
      <c r="F381" s="154"/>
      <c r="G381" s="154"/>
      <c r="H381" s="154"/>
    </row>
    <row r="382" spans="1:8" s="131" customFormat="1" ht="12.75">
      <c r="A382" s="154"/>
      <c r="B382" s="154"/>
      <c r="C382" s="154"/>
      <c r="D382" s="130"/>
      <c r="E382" s="154"/>
      <c r="F382" s="154"/>
      <c r="G382" s="154"/>
      <c r="H382" s="154"/>
    </row>
    <row r="383" spans="1:8" s="131" customFormat="1" ht="12.75">
      <c r="A383" s="154"/>
      <c r="B383" s="154"/>
      <c r="C383" s="154"/>
      <c r="D383" s="130"/>
      <c r="E383" s="154"/>
      <c r="F383" s="154"/>
      <c r="G383" s="154"/>
      <c r="H383" s="154"/>
    </row>
    <row r="384" spans="1:8" s="131" customFormat="1" ht="12.75">
      <c r="A384" s="154"/>
      <c r="B384" s="154"/>
      <c r="C384" s="154"/>
      <c r="D384" s="130"/>
      <c r="E384" s="154"/>
      <c r="F384" s="154"/>
      <c r="G384" s="154"/>
      <c r="H384" s="154"/>
    </row>
    <row r="385" spans="1:8" s="131" customFormat="1" ht="12.75">
      <c r="A385" s="154"/>
      <c r="B385" s="154"/>
      <c r="C385" s="154"/>
      <c r="D385" s="130"/>
      <c r="E385" s="154"/>
      <c r="F385" s="154"/>
      <c r="G385" s="154"/>
      <c r="H385" s="154"/>
    </row>
    <row r="386" spans="1:8" s="131" customFormat="1" ht="12.75">
      <c r="A386" s="154"/>
      <c r="B386" s="154"/>
      <c r="C386" s="154"/>
      <c r="D386" s="130"/>
      <c r="E386" s="154"/>
      <c r="F386" s="154"/>
      <c r="G386" s="154"/>
      <c r="H386" s="154"/>
    </row>
    <row r="387" spans="1:8" s="131" customFormat="1" ht="12.75">
      <c r="A387" s="154"/>
      <c r="B387" s="154"/>
      <c r="C387" s="154"/>
      <c r="D387" s="130"/>
      <c r="E387" s="154"/>
      <c r="F387" s="154"/>
      <c r="G387" s="154"/>
      <c r="H387" s="154"/>
    </row>
    <row r="388" spans="1:8" s="131" customFormat="1" ht="12.75">
      <c r="A388" s="154"/>
      <c r="B388" s="154"/>
      <c r="C388" s="154"/>
      <c r="D388" s="130"/>
      <c r="E388" s="154"/>
      <c r="F388" s="154"/>
      <c r="G388" s="154"/>
      <c r="H388" s="154"/>
    </row>
    <row r="389" spans="1:8" s="131" customFormat="1" ht="12.75">
      <c r="A389" s="154"/>
      <c r="B389" s="154"/>
      <c r="C389" s="154"/>
      <c r="D389" s="130"/>
      <c r="E389" s="154"/>
      <c r="F389" s="154"/>
      <c r="G389" s="154"/>
      <c r="H389" s="154"/>
    </row>
    <row r="390" spans="1:8" s="131" customFormat="1" ht="12.75">
      <c r="A390" s="154"/>
      <c r="B390" s="154"/>
      <c r="C390" s="154"/>
      <c r="D390" s="130"/>
      <c r="E390" s="154"/>
      <c r="F390" s="154"/>
      <c r="G390" s="154"/>
      <c r="H390" s="154"/>
    </row>
    <row r="391" spans="1:8" s="131" customFormat="1" ht="12.75">
      <c r="A391" s="154"/>
      <c r="B391" s="154"/>
      <c r="C391" s="154"/>
      <c r="D391" s="130"/>
      <c r="E391" s="154"/>
      <c r="F391" s="154"/>
      <c r="G391" s="154"/>
      <c r="H391" s="154"/>
    </row>
    <row r="392" spans="1:8" s="131" customFormat="1" ht="12.75">
      <c r="A392" s="154"/>
      <c r="B392" s="154"/>
      <c r="C392" s="154"/>
      <c r="D392" s="130"/>
      <c r="E392" s="154"/>
      <c r="F392" s="154"/>
      <c r="G392" s="154"/>
      <c r="H392" s="154"/>
    </row>
    <row r="393" spans="1:8" s="131" customFormat="1" ht="12.75">
      <c r="A393" s="154"/>
      <c r="B393" s="154"/>
      <c r="C393" s="154"/>
      <c r="D393" s="130"/>
      <c r="E393" s="154"/>
      <c r="F393" s="154"/>
      <c r="G393" s="154"/>
      <c r="H393" s="154"/>
    </row>
    <row r="394" spans="1:8" s="131" customFormat="1" ht="12.75">
      <c r="A394" s="154"/>
      <c r="B394" s="154"/>
      <c r="C394" s="154"/>
      <c r="D394" s="130"/>
      <c r="E394" s="154"/>
      <c r="F394" s="154"/>
      <c r="G394" s="154"/>
      <c r="H394" s="154"/>
    </row>
    <row r="395" spans="1:8" s="131" customFormat="1" ht="12.75">
      <c r="A395" s="154"/>
      <c r="B395" s="154"/>
      <c r="C395" s="154"/>
      <c r="D395" s="130"/>
      <c r="E395" s="154"/>
      <c r="F395" s="154"/>
      <c r="G395" s="154"/>
      <c r="H395" s="154"/>
    </row>
    <row r="396" spans="1:8" s="131" customFormat="1" ht="12.75">
      <c r="A396" s="154"/>
      <c r="B396" s="154"/>
      <c r="C396" s="154"/>
      <c r="D396" s="130"/>
      <c r="E396" s="154"/>
      <c r="F396" s="154"/>
      <c r="G396" s="154"/>
      <c r="H396" s="154"/>
    </row>
    <row r="397" spans="1:8" s="131" customFormat="1" ht="12.75">
      <c r="A397" s="154"/>
      <c r="B397" s="154"/>
      <c r="C397" s="154"/>
      <c r="D397" s="130"/>
      <c r="E397" s="154"/>
      <c r="F397" s="154"/>
      <c r="G397" s="154"/>
      <c r="H397" s="154"/>
    </row>
    <row r="398" spans="1:8" s="131" customFormat="1" ht="12.75">
      <c r="A398" s="154"/>
      <c r="B398" s="154"/>
      <c r="C398" s="154"/>
      <c r="D398" s="130"/>
      <c r="E398" s="154"/>
      <c r="F398" s="154"/>
      <c r="G398" s="154"/>
      <c r="H398" s="154"/>
    </row>
    <row r="399" spans="1:8" s="131" customFormat="1" ht="12.75">
      <c r="A399" s="154"/>
      <c r="B399" s="154"/>
      <c r="C399" s="154"/>
      <c r="D399" s="130"/>
      <c r="E399" s="154"/>
      <c r="F399" s="154"/>
      <c r="G399" s="154"/>
      <c r="H399" s="154"/>
    </row>
    <row r="400" spans="1:8" s="131" customFormat="1" ht="12.75">
      <c r="A400" s="154"/>
      <c r="B400" s="154"/>
      <c r="C400" s="154"/>
      <c r="D400" s="130"/>
      <c r="E400" s="154"/>
      <c r="F400" s="154"/>
      <c r="G400" s="154"/>
      <c r="H400" s="154"/>
    </row>
    <row r="401" spans="1:7" s="131" customFormat="1" ht="12.75">
      <c r="A401" s="154"/>
      <c r="D401" s="130"/>
      <c r="G401" s="130"/>
    </row>
    <row r="402" spans="1:7" s="131" customFormat="1" ht="12.75">
      <c r="A402" s="130"/>
      <c r="D402" s="130"/>
      <c r="G402" s="130"/>
    </row>
    <row r="403" spans="1:7" s="131" customFormat="1" ht="12.75">
      <c r="A403" s="130"/>
      <c r="D403" s="130"/>
      <c r="G403" s="130"/>
    </row>
    <row r="404" spans="1:7" s="131" customFormat="1" ht="12.75">
      <c r="A404" s="130"/>
      <c r="D404" s="130"/>
      <c r="G404" s="130"/>
    </row>
    <row r="405" spans="1:7" s="131" customFormat="1" ht="12.75">
      <c r="A405" s="130"/>
      <c r="D405" s="130"/>
      <c r="G405" s="130"/>
    </row>
    <row r="406" spans="1:7" s="131" customFormat="1" ht="12.75">
      <c r="A406" s="130"/>
      <c r="D406" s="130"/>
      <c r="G406" s="130"/>
    </row>
    <row r="407" spans="1:7" s="131" customFormat="1" ht="12.75">
      <c r="A407" s="130"/>
      <c r="D407" s="130"/>
      <c r="G407" s="130"/>
    </row>
  </sheetData>
  <mergeCells count="16">
    <mergeCell ref="A172:B172"/>
    <mergeCell ref="A7:H7"/>
    <mergeCell ref="A8:H8"/>
    <mergeCell ref="E1:H1"/>
    <mergeCell ref="E2:H2"/>
    <mergeCell ref="E3:H3"/>
    <mergeCell ref="A6:H6"/>
    <mergeCell ref="B85:C85"/>
    <mergeCell ref="B12:H12"/>
    <mergeCell ref="B86:H86"/>
    <mergeCell ref="B164:H164"/>
    <mergeCell ref="B163:C163"/>
    <mergeCell ref="B169:C169"/>
    <mergeCell ref="F171:H171"/>
    <mergeCell ref="B170:C170"/>
    <mergeCell ref="A171:B171"/>
  </mergeCells>
  <printOptions/>
  <pageMargins left="0.3937007874015748" right="0.3937007874015748" top="1.1811023622047245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Žemaitijos nac.parkas</dc:creator>
  <cp:keywords/>
  <dc:description/>
  <cp:lastModifiedBy>Ieva Linkevičiūtė</cp:lastModifiedBy>
  <cp:lastPrinted>2014-04-01T13:22:35Z</cp:lastPrinted>
  <dcterms:created xsi:type="dcterms:W3CDTF">2009-12-23T09:27:22Z</dcterms:created>
  <dcterms:modified xsi:type="dcterms:W3CDTF">2017-05-09T06:57:42Z</dcterms:modified>
  <cp:category/>
  <cp:version/>
  <cp:contentType/>
  <cp:contentStatus/>
  <cp:revision>1</cp:revision>
</cp:coreProperties>
</file>